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aven\Downloads\"/>
    </mc:Choice>
  </mc:AlternateContent>
  <xr:revisionPtr revIDLastSave="0" documentId="8_{D92C4922-DE0E-4E95-9AA4-D8142562653E}" xr6:coauthVersionLast="47" xr6:coauthVersionMax="47" xr10:uidLastSave="{00000000-0000-0000-0000-000000000000}"/>
  <bookViews>
    <workbookView xWindow="28680" yWindow="2205" windowWidth="29040" windowHeight="15990" tabRatio="214" activeTab="1"/>
  </bookViews>
  <sheets>
    <sheet name="Пятница-1" sheetId="1" r:id="rId1"/>
    <sheet name="Суббота-1" sheetId="2" r:id="rId2"/>
    <sheet name="Четверг-1" sheetId="3" r:id="rId3"/>
    <sheet name="Среда-1" sheetId="4" r:id="rId4"/>
    <sheet name="Вторник-1" sheetId="5" r:id="rId5"/>
    <sheet name="Понедельник-1" sheetId="6" r:id="rId6"/>
  </sheets>
  <definedNames>
    <definedName name="Excel_BuiltIn_Print_Area" localSheetId="4">'Вторник-1'!$A$1:$Q$51</definedName>
    <definedName name="Excel_BuiltIn_Print_Area" localSheetId="5">'Понедельник-1'!$A$1:$Q$47</definedName>
    <definedName name="Excel_BuiltIn_Print_Area_1">('Пятница-1'!$B$41,'Пятница-1'!$B$41)</definedName>
    <definedName name="Excel_BuiltIn_Print_Area_1_1">'Пятница-1'!#REF!</definedName>
    <definedName name="Excel_BuiltIn_Print_Area_5_1">'Вторник-1'!$A$1:$Q$49</definedName>
    <definedName name="_xlnm.Print_Area" localSheetId="4">'Вторник-1'!$A$1:$Q$53</definedName>
    <definedName name="_xlnm.Print_Area" localSheetId="5">'Понедельник-1'!$A$1:$Q$50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E19" i="5"/>
  <c r="F19" i="5"/>
  <c r="G19" i="5"/>
  <c r="H19" i="5"/>
  <c r="J19" i="5"/>
  <c r="J48" i="5" s="1"/>
  <c r="K19" i="5"/>
  <c r="K48" i="5" s="1"/>
  <c r="L19" i="5"/>
  <c r="L48" i="5" s="1"/>
  <c r="M19" i="5"/>
  <c r="N19" i="5"/>
  <c r="O19" i="5"/>
  <c r="P19" i="5"/>
  <c r="Q19" i="5"/>
  <c r="D20" i="5"/>
  <c r="D49" i="5" s="1"/>
  <c r="E20" i="5"/>
  <c r="E49" i="5" s="1"/>
  <c r="F20" i="5"/>
  <c r="F49" i="5" s="1"/>
  <c r="G20" i="5"/>
  <c r="H20" i="5"/>
  <c r="J20" i="5"/>
  <c r="K20" i="5"/>
  <c r="L20" i="5"/>
  <c r="M20" i="5"/>
  <c r="M49" i="5" s="1"/>
  <c r="N20" i="5"/>
  <c r="N49" i="5" s="1"/>
  <c r="O20" i="5"/>
  <c r="O49" i="5" s="1"/>
  <c r="P20" i="5"/>
  <c r="Q20" i="5"/>
  <c r="D36" i="5"/>
  <c r="E36" i="5"/>
  <c r="F36" i="5"/>
  <c r="G36" i="5"/>
  <c r="H36" i="5"/>
  <c r="H48" i="5" s="1"/>
  <c r="J36" i="5"/>
  <c r="K36" i="5"/>
  <c r="L36" i="5"/>
  <c r="M36" i="5"/>
  <c r="N36" i="5"/>
  <c r="O36" i="5"/>
  <c r="P36" i="5"/>
  <c r="Q36" i="5"/>
  <c r="Q48" i="5" s="1"/>
  <c r="D37" i="5"/>
  <c r="E37" i="5"/>
  <c r="F37" i="5"/>
  <c r="G37" i="5"/>
  <c r="H37" i="5"/>
  <c r="J37" i="5"/>
  <c r="K37" i="5"/>
  <c r="L37" i="5"/>
  <c r="L49" i="5" s="1"/>
  <c r="M37" i="5"/>
  <c r="N37" i="5"/>
  <c r="O37" i="5"/>
  <c r="P37" i="5"/>
  <c r="Q37" i="5"/>
  <c r="D45" i="5"/>
  <c r="E45" i="5"/>
  <c r="F45" i="5"/>
  <c r="F48" i="5" s="1"/>
  <c r="G45" i="5"/>
  <c r="G48" i="5" s="1"/>
  <c r="H45" i="5"/>
  <c r="J45" i="5"/>
  <c r="K45" i="5"/>
  <c r="L45" i="5"/>
  <c r="M45" i="5"/>
  <c r="N45" i="5"/>
  <c r="O45" i="5"/>
  <c r="O48" i="5" s="1"/>
  <c r="P45" i="5"/>
  <c r="P48" i="5" s="1"/>
  <c r="Q45" i="5"/>
  <c r="D46" i="5"/>
  <c r="E46" i="5"/>
  <c r="F46" i="5"/>
  <c r="G46" i="5"/>
  <c r="H46" i="5"/>
  <c r="J46" i="5"/>
  <c r="J49" i="5" s="1"/>
  <c r="K46" i="5"/>
  <c r="K49" i="5" s="1"/>
  <c r="L46" i="5"/>
  <c r="M46" i="5"/>
  <c r="N46" i="5"/>
  <c r="O46" i="5"/>
  <c r="P46" i="5"/>
  <c r="Q46" i="5"/>
  <c r="D48" i="5"/>
  <c r="E48" i="5"/>
  <c r="M48" i="5"/>
  <c r="N48" i="5"/>
  <c r="G49" i="5"/>
  <c r="H49" i="5"/>
  <c r="P49" i="5"/>
  <c r="Q49" i="5"/>
  <c r="D21" i="6"/>
  <c r="E21" i="6"/>
  <c r="F21" i="6"/>
  <c r="G21" i="6"/>
  <c r="H21" i="6"/>
  <c r="J21" i="6"/>
  <c r="J46" i="6" s="1"/>
  <c r="K21" i="6"/>
  <c r="L21" i="6"/>
  <c r="L46" i="6" s="1"/>
  <c r="M21" i="6"/>
  <c r="N21" i="6"/>
  <c r="N46" i="6" s="1"/>
  <c r="O21" i="6"/>
  <c r="P21" i="6"/>
  <c r="Q21" i="6"/>
  <c r="D22" i="6"/>
  <c r="D47" i="6" s="1"/>
  <c r="E22" i="6"/>
  <c r="F22" i="6"/>
  <c r="F47" i="6" s="1"/>
  <c r="G22" i="6"/>
  <c r="H22" i="6"/>
  <c r="H47" i="6" s="1"/>
  <c r="J22" i="6"/>
  <c r="K22" i="6"/>
  <c r="L22" i="6"/>
  <c r="M22" i="6"/>
  <c r="N22" i="6"/>
  <c r="O22" i="6"/>
  <c r="P22" i="6"/>
  <c r="Q22" i="6"/>
  <c r="D36" i="6"/>
  <c r="E36" i="6"/>
  <c r="F36" i="6"/>
  <c r="G36" i="6"/>
  <c r="H36" i="6"/>
  <c r="H46" i="6" s="1"/>
  <c r="J36" i="6"/>
  <c r="K36" i="6"/>
  <c r="L36" i="6"/>
  <c r="M36" i="6"/>
  <c r="N36" i="6"/>
  <c r="O36" i="6"/>
  <c r="P36" i="6"/>
  <c r="P46" i="6" s="1"/>
  <c r="Q36" i="6"/>
  <c r="Q46" i="6" s="1"/>
  <c r="D37" i="6"/>
  <c r="E37" i="6"/>
  <c r="F37" i="6"/>
  <c r="G37" i="6"/>
  <c r="H37" i="6"/>
  <c r="J37" i="6"/>
  <c r="K37" i="6"/>
  <c r="K47" i="6" s="1"/>
  <c r="L37" i="6"/>
  <c r="L47" i="6" s="1"/>
  <c r="M37" i="6"/>
  <c r="M47" i="6" s="1"/>
  <c r="N37" i="6"/>
  <c r="O37" i="6"/>
  <c r="P37" i="6"/>
  <c r="Q37" i="6"/>
  <c r="D43" i="6"/>
  <c r="E43" i="6"/>
  <c r="F43" i="6"/>
  <c r="F46" i="6" s="1"/>
  <c r="G43" i="6"/>
  <c r="H43" i="6"/>
  <c r="J43" i="6"/>
  <c r="K43" i="6"/>
  <c r="L43" i="6"/>
  <c r="M43" i="6"/>
  <c r="N43" i="6"/>
  <c r="O43" i="6"/>
  <c r="P43" i="6"/>
  <c r="Q43" i="6"/>
  <c r="D44" i="6"/>
  <c r="E44" i="6"/>
  <c r="F44" i="6"/>
  <c r="G44" i="6"/>
  <c r="H44" i="6"/>
  <c r="J44" i="6"/>
  <c r="J47" i="6" s="1"/>
  <c r="K44" i="6"/>
  <c r="L44" i="6"/>
  <c r="M44" i="6"/>
  <c r="N44" i="6"/>
  <c r="O44" i="6"/>
  <c r="P44" i="6"/>
  <c r="Q44" i="6"/>
  <c r="D46" i="6"/>
  <c r="E46" i="6"/>
  <c r="G46" i="6"/>
  <c r="I46" i="6"/>
  <c r="K46" i="6"/>
  <c r="M46" i="6"/>
  <c r="O46" i="6"/>
  <c r="E47" i="6"/>
  <c r="G47" i="6"/>
  <c r="I47" i="6"/>
  <c r="N47" i="6"/>
  <c r="O47" i="6"/>
  <c r="P47" i="6"/>
  <c r="Q47" i="6"/>
  <c r="D21" i="1"/>
  <c r="E21" i="1"/>
  <c r="F21" i="1"/>
  <c r="G21" i="1"/>
  <c r="H21" i="1"/>
  <c r="J21" i="1"/>
  <c r="J48" i="1" s="1"/>
  <c r="K21" i="1"/>
  <c r="L21" i="1"/>
  <c r="L48" i="1" s="1"/>
  <c r="M21" i="1"/>
  <c r="N21" i="1"/>
  <c r="O21" i="1"/>
  <c r="P21" i="1"/>
  <c r="Q21" i="1"/>
  <c r="D22" i="1"/>
  <c r="D49" i="1" s="1"/>
  <c r="E22" i="1"/>
  <c r="F22" i="1"/>
  <c r="F49" i="1" s="1"/>
  <c r="G22" i="1"/>
  <c r="H22" i="1"/>
  <c r="J22" i="1"/>
  <c r="K22" i="1"/>
  <c r="L22" i="1"/>
  <c r="L49" i="1" s="1"/>
  <c r="M22" i="1"/>
  <c r="N22" i="1"/>
  <c r="O22" i="1"/>
  <c r="O49" i="1" s="1"/>
  <c r="P22" i="1"/>
  <c r="Q22" i="1"/>
  <c r="D38" i="1"/>
  <c r="E38" i="1"/>
  <c r="E48" i="1" s="1"/>
  <c r="F38" i="1"/>
  <c r="F48" i="1" s="1"/>
  <c r="G38" i="1"/>
  <c r="G48" i="1" s="1"/>
  <c r="H38" i="1"/>
  <c r="I38" i="1"/>
  <c r="I48" i="1" s="1"/>
  <c r="J38" i="1"/>
  <c r="K38" i="1"/>
  <c r="L38" i="1"/>
  <c r="M38" i="1"/>
  <c r="M48" i="1" s="1"/>
  <c r="N38" i="1"/>
  <c r="N48" i="1" s="1"/>
  <c r="O38" i="1"/>
  <c r="O48" i="1" s="1"/>
  <c r="P38" i="1"/>
  <c r="Q38" i="1"/>
  <c r="Q48" i="1" s="1"/>
  <c r="D39" i="1"/>
  <c r="E39" i="1"/>
  <c r="F39" i="1"/>
  <c r="G39" i="1"/>
  <c r="G49" i="1" s="1"/>
  <c r="H39" i="1"/>
  <c r="H49" i="1" s="1"/>
  <c r="I39" i="1"/>
  <c r="I49" i="1" s="1"/>
  <c r="J39" i="1"/>
  <c r="K39" i="1"/>
  <c r="K49" i="1" s="1"/>
  <c r="L39" i="1"/>
  <c r="M39" i="1"/>
  <c r="N39" i="1"/>
  <c r="O39" i="1"/>
  <c r="P39" i="1"/>
  <c r="P49" i="1" s="1"/>
  <c r="Q39" i="1"/>
  <c r="Q49" i="1" s="1"/>
  <c r="D45" i="1"/>
  <c r="E45" i="1"/>
  <c r="F45" i="1"/>
  <c r="G45" i="1"/>
  <c r="H45" i="1"/>
  <c r="J45" i="1"/>
  <c r="K45" i="1"/>
  <c r="L45" i="1"/>
  <c r="M45" i="1"/>
  <c r="N45" i="1"/>
  <c r="O45" i="1"/>
  <c r="P45" i="1"/>
  <c r="Q45" i="1"/>
  <c r="D46" i="1"/>
  <c r="E46" i="1"/>
  <c r="F46" i="1"/>
  <c r="G46" i="1"/>
  <c r="H46" i="1"/>
  <c r="J46" i="1"/>
  <c r="K46" i="1"/>
  <c r="L46" i="1"/>
  <c r="M46" i="1"/>
  <c r="N46" i="1"/>
  <c r="N49" i="1" s="1"/>
  <c r="O46" i="1"/>
  <c r="P46" i="1"/>
  <c r="Q46" i="1"/>
  <c r="D48" i="1"/>
  <c r="H48" i="1"/>
  <c r="K48" i="1"/>
  <c r="P48" i="1"/>
  <c r="E49" i="1"/>
  <c r="J49" i="1"/>
  <c r="M49" i="1"/>
  <c r="D21" i="4"/>
  <c r="D48" i="4" s="1"/>
  <c r="E21" i="4"/>
  <c r="E48" i="4" s="1"/>
  <c r="F21" i="4"/>
  <c r="G21" i="4"/>
  <c r="G48" i="4" s="1"/>
  <c r="H21" i="4"/>
  <c r="J21" i="4"/>
  <c r="K21" i="4"/>
  <c r="L21" i="4"/>
  <c r="L48" i="4" s="1"/>
  <c r="M21" i="4"/>
  <c r="M48" i="4" s="1"/>
  <c r="N21" i="4"/>
  <c r="N48" i="4" s="1"/>
  <c r="O21" i="4"/>
  <c r="P21" i="4"/>
  <c r="P48" i="4" s="1"/>
  <c r="Q21" i="4"/>
  <c r="D22" i="4"/>
  <c r="E22" i="4"/>
  <c r="F22" i="4"/>
  <c r="F49" i="4" s="1"/>
  <c r="G22" i="4"/>
  <c r="G49" i="4" s="1"/>
  <c r="H22" i="4"/>
  <c r="H49" i="4" s="1"/>
  <c r="J22" i="4"/>
  <c r="K22" i="4"/>
  <c r="K49" i="4" s="1"/>
  <c r="L22" i="4"/>
  <c r="M22" i="4"/>
  <c r="N22" i="4"/>
  <c r="O22" i="4"/>
  <c r="O49" i="4" s="1"/>
  <c r="P22" i="4"/>
  <c r="P49" i="4" s="1"/>
  <c r="Q22" i="4"/>
  <c r="Q49" i="4" s="1"/>
  <c r="D38" i="4"/>
  <c r="E38" i="4"/>
  <c r="F38" i="4"/>
  <c r="G38" i="4"/>
  <c r="H38" i="4"/>
  <c r="J38" i="4"/>
  <c r="K38" i="4"/>
  <c r="K48" i="4" s="1"/>
  <c r="L38" i="4"/>
  <c r="M38" i="4"/>
  <c r="N38" i="4"/>
  <c r="O38" i="4"/>
  <c r="P38" i="4"/>
  <c r="Q38" i="4"/>
  <c r="D39" i="4"/>
  <c r="E39" i="4"/>
  <c r="E49" i="4" s="1"/>
  <c r="F39" i="4"/>
  <c r="G39" i="4"/>
  <c r="H39" i="4"/>
  <c r="J39" i="4"/>
  <c r="K39" i="4"/>
  <c r="L39" i="4"/>
  <c r="M39" i="4"/>
  <c r="N39" i="4"/>
  <c r="N49" i="4" s="1"/>
  <c r="O39" i="4"/>
  <c r="P39" i="4"/>
  <c r="Q39" i="4"/>
  <c r="D45" i="4"/>
  <c r="E45" i="4"/>
  <c r="F45" i="4"/>
  <c r="G45" i="4"/>
  <c r="H45" i="4"/>
  <c r="H48" i="4" s="1"/>
  <c r="J45" i="4"/>
  <c r="K45" i="4"/>
  <c r="L45" i="4"/>
  <c r="M45" i="4"/>
  <c r="N45" i="4"/>
  <c r="O45" i="4"/>
  <c r="P45" i="4"/>
  <c r="Q45" i="4"/>
  <c r="Q48" i="4" s="1"/>
  <c r="D46" i="4"/>
  <c r="E46" i="4"/>
  <c r="F46" i="4"/>
  <c r="G46" i="4"/>
  <c r="H46" i="4"/>
  <c r="J46" i="4"/>
  <c r="K46" i="4"/>
  <c r="L46" i="4"/>
  <c r="L49" i="4" s="1"/>
  <c r="M46" i="4"/>
  <c r="N46" i="4"/>
  <c r="O46" i="4"/>
  <c r="P46" i="4"/>
  <c r="Q46" i="4"/>
  <c r="F48" i="4"/>
  <c r="J48" i="4"/>
  <c r="O48" i="4"/>
  <c r="D49" i="4"/>
  <c r="J49" i="4"/>
  <c r="M49" i="4"/>
  <c r="D19" i="2"/>
  <c r="D48" i="2" s="1"/>
  <c r="E19" i="2"/>
  <c r="F19" i="2"/>
  <c r="F48" i="2" s="1"/>
  <c r="G19" i="2"/>
  <c r="H19" i="2"/>
  <c r="J19" i="2"/>
  <c r="K19" i="2"/>
  <c r="K48" i="2" s="1"/>
  <c r="L19" i="2"/>
  <c r="L48" i="2" s="1"/>
  <c r="M19" i="2"/>
  <c r="M48" i="2" s="1"/>
  <c r="N19" i="2"/>
  <c r="O19" i="2"/>
  <c r="O48" i="2" s="1"/>
  <c r="P19" i="2"/>
  <c r="Q19" i="2"/>
  <c r="D20" i="2"/>
  <c r="E20" i="2"/>
  <c r="E49" i="2" s="1"/>
  <c r="F20" i="2"/>
  <c r="F49" i="2" s="1"/>
  <c r="G20" i="2"/>
  <c r="G49" i="2" s="1"/>
  <c r="H20" i="2"/>
  <c r="J20" i="2"/>
  <c r="J49" i="2" s="1"/>
  <c r="K20" i="2"/>
  <c r="L20" i="2"/>
  <c r="M20" i="2"/>
  <c r="N20" i="2"/>
  <c r="N49" i="2" s="1"/>
  <c r="O20" i="2"/>
  <c r="O49" i="2" s="1"/>
  <c r="P20" i="2"/>
  <c r="P49" i="2" s="1"/>
  <c r="Q20" i="2"/>
  <c r="D37" i="2"/>
  <c r="E37" i="2"/>
  <c r="F37" i="2"/>
  <c r="G37" i="2"/>
  <c r="H37" i="2"/>
  <c r="H48" i="2" s="1"/>
  <c r="J37" i="2"/>
  <c r="J48" i="2" s="1"/>
  <c r="K37" i="2"/>
  <c r="L37" i="2"/>
  <c r="M37" i="2"/>
  <c r="N37" i="2"/>
  <c r="O37" i="2"/>
  <c r="P37" i="2"/>
  <c r="Q37" i="2"/>
  <c r="Q48" i="2" s="1"/>
  <c r="D38" i="2"/>
  <c r="D49" i="2" s="1"/>
  <c r="E38" i="2"/>
  <c r="F38" i="2"/>
  <c r="G38" i="2"/>
  <c r="H38" i="2"/>
  <c r="J38" i="2"/>
  <c r="K38" i="2"/>
  <c r="L38" i="2"/>
  <c r="L49" i="2" s="1"/>
  <c r="M38" i="2"/>
  <c r="M49" i="2" s="1"/>
  <c r="N38" i="2"/>
  <c r="O38" i="2"/>
  <c r="P38" i="2"/>
  <c r="Q38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D45" i="2"/>
  <c r="E45" i="2"/>
  <c r="F45" i="2"/>
  <c r="G45" i="2"/>
  <c r="H45" i="2"/>
  <c r="J45" i="2"/>
  <c r="K45" i="2"/>
  <c r="L45" i="2"/>
  <c r="M45" i="2"/>
  <c r="N45" i="2"/>
  <c r="O45" i="2"/>
  <c r="P45" i="2"/>
  <c r="Q45" i="2"/>
  <c r="E48" i="2"/>
  <c r="G48" i="2"/>
  <c r="N48" i="2"/>
  <c r="P48" i="2"/>
  <c r="H49" i="2"/>
  <c r="K49" i="2"/>
  <c r="Q49" i="2"/>
  <c r="D19" i="3"/>
  <c r="E19" i="3"/>
  <c r="E46" i="3" s="1"/>
  <c r="F19" i="3"/>
  <c r="G19" i="3"/>
  <c r="H19" i="3"/>
  <c r="J19" i="3"/>
  <c r="K19" i="3"/>
  <c r="L19" i="3"/>
  <c r="M19" i="3"/>
  <c r="N19" i="3"/>
  <c r="O19" i="3"/>
  <c r="P19" i="3"/>
  <c r="Q19" i="3"/>
  <c r="D20" i="3"/>
  <c r="E20" i="3"/>
  <c r="F20" i="3"/>
  <c r="G20" i="3"/>
  <c r="H20" i="3"/>
  <c r="J20" i="3"/>
  <c r="K20" i="3"/>
  <c r="L20" i="3"/>
  <c r="M20" i="3"/>
  <c r="N20" i="3"/>
  <c r="O20" i="3"/>
  <c r="O47" i="3" s="1"/>
  <c r="P20" i="3"/>
  <c r="Q20" i="3"/>
  <c r="Q47" i="3" s="1"/>
  <c r="D36" i="3"/>
  <c r="E36" i="3"/>
  <c r="F36" i="3"/>
  <c r="G36" i="3"/>
  <c r="G46" i="3" s="1"/>
  <c r="H36" i="3"/>
  <c r="H46" i="3" s="1"/>
  <c r="J36" i="3"/>
  <c r="J46" i="3" s="1"/>
  <c r="K36" i="3"/>
  <c r="L36" i="3"/>
  <c r="L46" i="3" s="1"/>
  <c r="M36" i="3"/>
  <c r="N36" i="3"/>
  <c r="O36" i="3"/>
  <c r="P36" i="3"/>
  <c r="P46" i="3" s="1"/>
  <c r="Q36" i="3"/>
  <c r="Q46" i="3" s="1"/>
  <c r="D37" i="3"/>
  <c r="D47" i="3" s="1"/>
  <c r="E37" i="3"/>
  <c r="F37" i="3"/>
  <c r="F47" i="3" s="1"/>
  <c r="G37" i="3"/>
  <c r="H37" i="3"/>
  <c r="J37" i="3"/>
  <c r="K37" i="3"/>
  <c r="K47" i="3" s="1"/>
  <c r="L37" i="3"/>
  <c r="L47" i="3" s="1"/>
  <c r="M37" i="3"/>
  <c r="M47" i="3" s="1"/>
  <c r="N37" i="3"/>
  <c r="O37" i="3"/>
  <c r="P37" i="3"/>
  <c r="Q37" i="3"/>
  <c r="D43" i="3"/>
  <c r="E43" i="3"/>
  <c r="F43" i="3"/>
  <c r="G43" i="3"/>
  <c r="H43" i="3"/>
  <c r="I43" i="3"/>
  <c r="I46" i="3" s="1"/>
  <c r="J43" i="3"/>
  <c r="K43" i="3"/>
  <c r="L43" i="3"/>
  <c r="M43" i="3"/>
  <c r="M46" i="3" s="1"/>
  <c r="N43" i="3"/>
  <c r="O43" i="3"/>
  <c r="O46" i="3" s="1"/>
  <c r="P43" i="3"/>
  <c r="Q43" i="3"/>
  <c r="D44" i="3"/>
  <c r="E44" i="3"/>
  <c r="F44" i="3"/>
  <c r="G44" i="3"/>
  <c r="G47" i="3" s="1"/>
  <c r="H44" i="3"/>
  <c r="J44" i="3"/>
  <c r="J47" i="3" s="1"/>
  <c r="K44" i="3"/>
  <c r="L44" i="3"/>
  <c r="M44" i="3"/>
  <c r="N44" i="3"/>
  <c r="O44" i="3"/>
  <c r="P44" i="3"/>
  <c r="Q44" i="3"/>
  <c r="D46" i="3"/>
  <c r="F46" i="3"/>
  <c r="K46" i="3"/>
  <c r="N46" i="3"/>
  <c r="E47" i="3"/>
  <c r="H47" i="3"/>
  <c r="I47" i="3"/>
  <c r="N47" i="3"/>
  <c r="P47" i="3"/>
  <c r="Q53" i="4" l="1"/>
</calcChain>
</file>

<file path=xl/sharedStrings.xml><?xml version="1.0" encoding="utf-8"?>
<sst xmlns="http://schemas.openxmlformats.org/spreadsheetml/2006/main" count="586" uniqueCount="152">
  <si>
    <t xml:space="preserve"> </t>
  </si>
  <si>
    <t xml:space="preserve">    Примерное цикличное меню</t>
  </si>
  <si>
    <t>День:пятница</t>
  </si>
  <si>
    <t>Неделя : первая</t>
  </si>
  <si>
    <t>Сезон : осенне-зимне-весений</t>
  </si>
  <si>
    <t>Возрастная категория : с 7-11 лет, с 12-18 лет</t>
  </si>
  <si>
    <t>№ рецептуры</t>
  </si>
  <si>
    <t xml:space="preserve">                            Прием пищи,</t>
  </si>
  <si>
    <t>Возрастная категория</t>
  </si>
  <si>
    <t xml:space="preserve">    Масса</t>
  </si>
  <si>
    <t xml:space="preserve">     Пищевые вещества (г) </t>
  </si>
  <si>
    <t xml:space="preserve"> Энергетическая ценность(ккал)</t>
  </si>
  <si>
    <t>Витамины, мг</t>
  </si>
  <si>
    <t xml:space="preserve">      Минеральные вещества, мг</t>
  </si>
  <si>
    <t xml:space="preserve">                   наименование блюда</t>
  </si>
  <si>
    <t xml:space="preserve"> порции</t>
  </si>
  <si>
    <t>Б</t>
  </si>
  <si>
    <t>Ж</t>
  </si>
  <si>
    <t>У</t>
  </si>
  <si>
    <t xml:space="preserve">В </t>
  </si>
  <si>
    <t>С</t>
  </si>
  <si>
    <t>А</t>
  </si>
  <si>
    <t>Е</t>
  </si>
  <si>
    <t>Ca</t>
  </si>
  <si>
    <t>P</t>
  </si>
  <si>
    <t>Mg</t>
  </si>
  <si>
    <t>Fe</t>
  </si>
  <si>
    <t>Завтрак</t>
  </si>
  <si>
    <t>Сыр (порциями)</t>
  </si>
  <si>
    <t>С 7-11 лет</t>
  </si>
  <si>
    <t>С 12-18 лет</t>
  </si>
  <si>
    <t>ттк292</t>
  </si>
  <si>
    <t>Котлеты рубленые из птицы «Крепыш» с соусом томатным</t>
  </si>
  <si>
    <t>Макаронные изделия отварные с маслом</t>
  </si>
  <si>
    <t>ттк195</t>
  </si>
  <si>
    <t>Чай с сахаром</t>
  </si>
  <si>
    <t>Ттк251/1</t>
  </si>
  <si>
    <t>Батон «Школьный»</t>
  </si>
  <si>
    <t>Итого :</t>
  </si>
  <si>
    <t>Обед</t>
  </si>
  <si>
    <t>Винегрет овощной</t>
  </si>
  <si>
    <t>Щи из свежей капусты с картофелем, сметана, зелень</t>
  </si>
  <si>
    <t>ттк265</t>
  </si>
  <si>
    <t>Гуляш из птицы 50/50</t>
  </si>
  <si>
    <t>Каша рассыпчатая перловая</t>
  </si>
  <si>
    <t>Ттк349/2</t>
  </si>
  <si>
    <t>Компот из изюма</t>
  </si>
  <si>
    <t>ттк249</t>
  </si>
  <si>
    <t>Хлеб пшеничный</t>
  </si>
  <si>
    <t>ттк250</t>
  </si>
  <si>
    <t>Хлеб ржано-пшеничный</t>
  </si>
  <si>
    <t>Полдник</t>
  </si>
  <si>
    <t>Вареники с творогом</t>
  </si>
  <si>
    <t>ттк10</t>
  </si>
  <si>
    <t>Напиток лимонный</t>
  </si>
  <si>
    <t>Итого за день :</t>
  </si>
  <si>
    <t>1. Сборник рецептур на продукцию для обучающихся во всех образовательных учреждениях-2011г, ДеЛи принт-544с, руковод.М.П.Могильный, В.А.Тутельян</t>
  </si>
  <si>
    <t>2. Сборник рецептур блюд и кулинарных изделий для питания детей в дошкольных организациях-2012, ДеЛи принт-584с, руковод.М.П.Могильный, В.А.Тутельян</t>
  </si>
  <si>
    <t>3. Сборник рецептур блюд и кулинарных изделий для предприятий общественного питания-1994г, КРФ по торговле-616с, руковод.Ф.Л.Марчук</t>
  </si>
  <si>
    <t>День: суббота</t>
  </si>
  <si>
    <t>Сезон : осенне-зимне-весенний</t>
  </si>
  <si>
    <t xml:space="preserve"> Энергетическая ценность</t>
  </si>
  <si>
    <t>Витамины</t>
  </si>
  <si>
    <t xml:space="preserve">   Минеральные вещества</t>
  </si>
  <si>
    <t>Пряник</t>
  </si>
  <si>
    <t>40</t>
  </si>
  <si>
    <t>80</t>
  </si>
  <si>
    <t>Каша жидкая молочная из манной крупы</t>
  </si>
  <si>
    <t>ттк342</t>
  </si>
  <si>
    <t>Какао с молоком</t>
  </si>
  <si>
    <t>Салат из свеклы с изюмом</t>
  </si>
  <si>
    <t>Суп картофельный с рисовой крупой, зелень</t>
  </si>
  <si>
    <t>ттк112/1</t>
  </si>
  <si>
    <t>Жаркое из цыплят</t>
  </si>
  <si>
    <t>Напиток из плодов шиповника</t>
  </si>
  <si>
    <t>ттк11</t>
  </si>
  <si>
    <t>Булочка «Витушка»</t>
  </si>
  <si>
    <t>2//75</t>
  </si>
  <si>
    <t>Примерное цикличное меню</t>
  </si>
  <si>
    <t>День:четверг</t>
  </si>
  <si>
    <t xml:space="preserve">                   Прием пищи,</t>
  </si>
  <si>
    <t>Масса</t>
  </si>
  <si>
    <t xml:space="preserve">        наименование блюда</t>
  </si>
  <si>
    <t>порц.</t>
  </si>
  <si>
    <t xml:space="preserve">Десерт фруктовый </t>
  </si>
  <si>
    <t>70</t>
  </si>
  <si>
    <t>150</t>
  </si>
  <si>
    <t>Каша вязкая молочная из рисовой крупы</t>
  </si>
  <si>
    <t>ттк251/1</t>
  </si>
  <si>
    <t>Салат витаминный (3 вариант)</t>
  </si>
  <si>
    <t>ттк289</t>
  </si>
  <si>
    <t>Уха «Золотая рыбка», зелень</t>
  </si>
  <si>
    <t>222</t>
  </si>
  <si>
    <t>272</t>
  </si>
  <si>
    <t>Запеканка картофельная  с мясом</t>
  </si>
  <si>
    <t>250</t>
  </si>
  <si>
    <t>280</t>
  </si>
  <si>
    <t>ттк349/4</t>
  </si>
  <si>
    <t>Компот из смеси сухофруктов</t>
  </si>
  <si>
    <t>Ттк116/2</t>
  </si>
  <si>
    <t>Пирожное «Сахаринка»</t>
  </si>
  <si>
    <t>Молоко кипяченое</t>
  </si>
  <si>
    <t xml:space="preserve">              Примерное цикличное меню</t>
  </si>
  <si>
    <t>День:среда</t>
  </si>
  <si>
    <t>Сезон :  осенне-зимне-весенний</t>
  </si>
  <si>
    <t>Возрастная категория : с 7-11 лет, с 12-18лет</t>
  </si>
  <si>
    <t xml:space="preserve">                     Прием пищи,</t>
  </si>
  <si>
    <t>Энергетическая ценность(ккал)</t>
  </si>
  <si>
    <t xml:space="preserve">           наименование блюда</t>
  </si>
  <si>
    <t>порции</t>
  </si>
  <si>
    <t>Рыба, тушенная в томате с овощами 50/50</t>
  </si>
  <si>
    <t xml:space="preserve">Каша рассыпчатая гречневая </t>
  </si>
  <si>
    <t>123/3</t>
  </si>
  <si>
    <t>Чай с лимоном</t>
  </si>
  <si>
    <t>Икра морковная</t>
  </si>
  <si>
    <t>Суп картофельный  с  горохом, зелень</t>
  </si>
  <si>
    <t>ттк262</t>
  </si>
  <si>
    <t>Бефстроганов из птицы 50/50</t>
  </si>
  <si>
    <t>Пудинг из творога с рисом с соусом молочным (сладким) 130/30</t>
  </si>
  <si>
    <t>Сок фруктовый</t>
  </si>
  <si>
    <t>День:вторник</t>
  </si>
  <si>
    <t xml:space="preserve">                Прием пищи,                                  наименование блюда</t>
  </si>
  <si>
    <t xml:space="preserve">   Масса порции,г</t>
  </si>
  <si>
    <t>В</t>
  </si>
  <si>
    <t>Са</t>
  </si>
  <si>
    <t>Р</t>
  </si>
  <si>
    <t>100</t>
  </si>
  <si>
    <t>Запеканка из творога с соусом молочным( сладким) 130/30,150/50</t>
  </si>
  <si>
    <t xml:space="preserve"> Салат из белокочанной капусты </t>
  </si>
  <si>
    <t>Рассольник Ленинградский, сметана, зелень</t>
  </si>
  <si>
    <t>Биточек рубленный с соусом томатным 60/30,80/30</t>
  </si>
  <si>
    <t>Каша вязкая пшенная</t>
  </si>
  <si>
    <t>ттк349/1</t>
  </si>
  <si>
    <t>Компот из кураги</t>
  </si>
  <si>
    <t xml:space="preserve">200 </t>
  </si>
  <si>
    <t>Омлет с зеленым горошком</t>
  </si>
  <si>
    <t>Напиток кисломолочный</t>
  </si>
  <si>
    <t xml:space="preserve">   Примерное цикличное меню</t>
  </si>
  <si>
    <t>День:понедельник</t>
  </si>
  <si>
    <t xml:space="preserve"> Масса порции, гр</t>
  </si>
  <si>
    <t>Себест.</t>
  </si>
  <si>
    <t>Яйца вареные</t>
  </si>
  <si>
    <t>Масло (порциями)</t>
  </si>
  <si>
    <t>Каша вязкая молочная из риса и пшена «Дружба»</t>
  </si>
  <si>
    <t>ттк343</t>
  </si>
  <si>
    <t>Кофейный напиток с молоком</t>
  </si>
  <si>
    <t xml:space="preserve">Салат из моркови с курагой </t>
  </si>
  <si>
    <t>Суп картофельный  с макаронными изделиями, зелень</t>
  </si>
  <si>
    <t>ттк335</t>
  </si>
  <si>
    <t xml:space="preserve">Капуста тушеная с цыплятами </t>
  </si>
  <si>
    <t>ттк174</t>
  </si>
  <si>
    <t>Печенье «Курабье»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</si>
</sst>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3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Arial"/>
      <family val="2"/>
      <charset val="1"/>
    </font>
    <font>
      <b/>
      <sz val="24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2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15"/>
      <color indexed="8"/>
      <name val="Arial"/>
      <family val="2"/>
      <charset val="1"/>
    </font>
    <font>
      <sz val="20"/>
      <color indexed="8"/>
      <name val="Arial"/>
      <family val="2"/>
      <charset val="1"/>
    </font>
    <font>
      <sz val="20"/>
      <name val="Arial"/>
      <family val="2"/>
      <charset val="1"/>
    </font>
    <font>
      <b/>
      <sz val="20"/>
      <color indexed="8"/>
      <name val="Arial"/>
      <family val="2"/>
      <charset val="1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20"/>
      <name val="Arial"/>
      <family val="2"/>
      <charset val="1"/>
    </font>
    <font>
      <sz val="20"/>
      <name val="Arial"/>
      <family val="2"/>
      <charset val="204"/>
    </font>
    <font>
      <sz val="18"/>
      <name val="Calibri"/>
      <family val="2"/>
      <charset val="1"/>
    </font>
    <font>
      <sz val="20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24"/>
      <color indexed="8"/>
      <name val="Calibri"/>
      <family val="2"/>
      <charset val="1"/>
    </font>
    <font>
      <b/>
      <sz val="15"/>
      <color indexed="8"/>
      <name val="Calibri"/>
      <family val="2"/>
      <charset val="1"/>
    </font>
    <font>
      <b/>
      <sz val="20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20"/>
      <name val="Calibri"/>
      <family val="2"/>
      <charset val="1"/>
    </font>
    <font>
      <b/>
      <sz val="16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21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5" fillId="0" borderId="0" xfId="1" applyFont="1" applyBorder="1"/>
    <xf numFmtId="0" fontId="9" fillId="0" borderId="0" xfId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1" applyFont="1" applyBorder="1"/>
    <xf numFmtId="0" fontId="10" fillId="0" borderId="2" xfId="1" applyFont="1" applyBorder="1"/>
    <xf numFmtId="0" fontId="10" fillId="0" borderId="1" xfId="1" applyFont="1" applyBorder="1"/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3" fillId="0" borderId="1" xfId="1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/>
    </xf>
    <xf numFmtId="0" fontId="14" fillId="0" borderId="0" xfId="0" applyFont="1"/>
    <xf numFmtId="2" fontId="15" fillId="0" borderId="1" xfId="1" applyNumberFormat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" fillId="0" borderId="0" xfId="1" applyBorder="1"/>
    <xf numFmtId="0" fontId="16" fillId="0" borderId="0" xfId="1" applyFont="1"/>
    <xf numFmtId="0" fontId="18" fillId="0" borderId="0" xfId="1" applyFont="1"/>
    <xf numFmtId="0" fontId="16" fillId="0" borderId="0" xfId="1" applyFont="1" applyBorder="1"/>
    <xf numFmtId="0" fontId="19" fillId="0" borderId="0" xfId="1" applyFont="1"/>
    <xf numFmtId="0" fontId="16" fillId="0" borderId="0" xfId="1" applyFont="1" applyBorder="1" applyAlignment="1">
      <alignment horizontal="left"/>
    </xf>
    <xf numFmtId="0" fontId="20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/>
    <xf numFmtId="0" fontId="21" fillId="0" borderId="2" xfId="1" applyFont="1" applyBorder="1"/>
    <xf numFmtId="0" fontId="21" fillId="0" borderId="1" xfId="1" applyFont="1" applyBorder="1"/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1" fillId="0" borderId="7" xfId="1" applyFont="1" applyFill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3" xfId="1" applyFont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21" fillId="0" borderId="8" xfId="1" applyFont="1" applyFill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10" xfId="1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0" fillId="0" borderId="9" xfId="0" applyBorder="1"/>
    <xf numFmtId="0" fontId="14" fillId="0" borderId="11" xfId="0" applyFont="1" applyBorder="1"/>
    <xf numFmtId="0" fontId="14" fillId="0" borderId="14" xfId="0" applyFont="1" applyBorder="1"/>
    <xf numFmtId="0" fontId="15" fillId="0" borderId="2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4" fillId="0" borderId="15" xfId="0" applyFont="1" applyBorder="1"/>
    <xf numFmtId="0" fontId="13" fillId="0" borderId="12" xfId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5" fillId="0" borderId="0" xfId="0" applyFont="1"/>
    <xf numFmtId="0" fontId="26" fillId="0" borderId="0" xfId="1" applyFont="1"/>
    <xf numFmtId="0" fontId="26" fillId="0" borderId="0" xfId="1" applyFont="1" applyBorder="1"/>
    <xf numFmtId="0" fontId="27" fillId="0" borderId="0" xfId="1" applyFont="1" applyBorder="1"/>
    <xf numFmtId="0" fontId="19" fillId="0" borderId="0" xfId="1" applyFont="1" applyBorder="1"/>
    <xf numFmtId="0" fontId="21" fillId="0" borderId="10" xfId="1" applyFont="1" applyFill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" fillId="0" borderId="0" xfId="1" applyNumberFormat="1"/>
    <xf numFmtId="0" fontId="13" fillId="0" borderId="13" xfId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5" fillId="0" borderId="1" xfId="1" applyNumberFormat="1" applyFont="1" applyBorder="1" applyAlignment="1">
      <alignment horizontal="center"/>
    </xf>
    <xf numFmtId="0" fontId="28" fillId="0" borderId="0" xfId="1" applyFont="1"/>
    <xf numFmtId="0" fontId="13" fillId="0" borderId="0" xfId="1" applyFont="1" applyBorder="1"/>
    <xf numFmtId="0" fontId="13" fillId="0" borderId="0" xfId="1" applyFont="1"/>
    <xf numFmtId="0" fontId="4" fillId="0" borderId="2" xfId="1" applyFont="1" applyBorder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15" fillId="0" borderId="10" xfId="1" applyFont="1" applyFill="1" applyBorder="1" applyAlignment="1">
      <alignment horizontal="center"/>
    </xf>
    <xf numFmtId="0" fontId="30" fillId="0" borderId="9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5" fillId="0" borderId="9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10" xfId="1" applyFont="1" applyFill="1" applyBorder="1" applyAlignment="1">
      <alignment horizontal="center" vertical="top" wrapText="1"/>
    </xf>
    <xf numFmtId="0" fontId="14" fillId="0" borderId="4" xfId="0" applyFont="1" applyBorder="1"/>
    <xf numFmtId="0" fontId="14" fillId="0" borderId="7" xfId="0" applyFont="1" applyBorder="1"/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22" fillId="0" borderId="0" xfId="1" applyFont="1"/>
    <xf numFmtId="0" fontId="31" fillId="0" borderId="5" xfId="1" applyFont="1" applyBorder="1" applyAlignment="1">
      <alignment horizontal="center"/>
    </xf>
    <xf numFmtId="0" fontId="31" fillId="0" borderId="5" xfId="1" applyFont="1" applyFill="1" applyBorder="1" applyAlignment="1">
      <alignment horizontal="center"/>
    </xf>
    <xf numFmtId="0" fontId="31" fillId="0" borderId="6" xfId="1" applyFont="1" applyFill="1" applyBorder="1" applyAlignment="1">
      <alignment horizontal="center"/>
    </xf>
    <xf numFmtId="0" fontId="31" fillId="0" borderId="8" xfId="1" applyFont="1" applyFill="1" applyBorder="1" applyAlignment="1">
      <alignment horizontal="center"/>
    </xf>
    <xf numFmtId="0" fontId="30" fillId="0" borderId="1" xfId="1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/>
    </xf>
    <xf numFmtId="0" fontId="30" fillId="0" borderId="10" xfId="1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21" xfId="1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/>
    <xf numFmtId="0" fontId="14" fillId="0" borderId="14" xfId="0" applyFont="1" applyBorder="1" applyAlignment="1">
      <alignment horizontal="center"/>
    </xf>
    <xf numFmtId="0" fontId="17" fillId="0" borderId="0" xfId="1" applyFont="1"/>
    <xf numFmtId="0" fontId="32" fillId="0" borderId="0" xfId="0" applyFont="1"/>
    <xf numFmtId="0" fontId="30" fillId="0" borderId="0" xfId="1" applyFont="1"/>
    <xf numFmtId="0" fontId="26" fillId="0" borderId="0" xfId="1" applyFont="1" applyBorder="1" applyAlignment="1">
      <alignment horizontal="left"/>
    </xf>
    <xf numFmtId="0" fontId="30" fillId="0" borderId="0" xfId="1" applyFont="1" applyBorder="1"/>
    <xf numFmtId="0" fontId="20" fillId="0" borderId="9" xfId="1" applyFont="1" applyBorder="1"/>
    <xf numFmtId="0" fontId="20" fillId="0" borderId="0" xfId="1" applyFont="1"/>
    <xf numFmtId="0" fontId="33" fillId="0" borderId="9" xfId="0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1" fillId="0" borderId="9" xfId="1" applyFont="1" applyBorder="1" applyAlignment="1">
      <alignment horizontal="center"/>
    </xf>
    <xf numFmtId="0" fontId="3" fillId="0" borderId="0" xfId="1" applyFont="1" applyBorder="1"/>
    <xf numFmtId="0" fontId="12" fillId="0" borderId="1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/>
    </xf>
    <xf numFmtId="0" fontId="13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4" fillId="0" borderId="0" xfId="0" applyFont="1" applyBorder="1"/>
    <xf numFmtId="0" fontId="13" fillId="0" borderId="2" xfId="1" applyFont="1" applyBorder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17" fillId="0" borderId="0" xfId="1" applyFont="1" applyBorder="1"/>
    <xf numFmtId="0" fontId="18" fillId="0" borderId="1" xfId="1" applyFont="1" applyBorder="1" applyAlignment="1">
      <alignment horizontal="center" vertical="top" wrapText="1"/>
    </xf>
    <xf numFmtId="0" fontId="21" fillId="0" borderId="3" xfId="1" applyFont="1" applyBorder="1" applyAlignment="1">
      <alignment horizontal="center" wrapText="1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0" fillId="0" borderId="9" xfId="0" applyBorder="1"/>
    <xf numFmtId="0" fontId="15" fillId="0" borderId="1" xfId="1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0" borderId="0" xfId="1" applyFont="1" applyBorder="1"/>
    <xf numFmtId="0" fontId="21" fillId="0" borderId="1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9" fillId="0" borderId="0" xfId="1" applyFont="1" applyBorder="1"/>
    <xf numFmtId="0" fontId="15" fillId="0" borderId="0" xfId="1" applyFont="1" applyBorder="1"/>
    <xf numFmtId="0" fontId="8" fillId="0" borderId="0" xfId="1" applyFont="1" applyBorder="1"/>
    <xf numFmtId="0" fontId="29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/>
    </xf>
    <xf numFmtId="0" fontId="13" fillId="0" borderId="1" xfId="1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8" fillId="0" borderId="0" xfId="1" applyFont="1" applyBorder="1"/>
    <xf numFmtId="0" fontId="31" fillId="0" borderId="1" xfId="1" applyFont="1" applyBorder="1" applyAlignment="1">
      <alignment horizontal="center" vertical="top" wrapText="1"/>
    </xf>
    <xf numFmtId="0" fontId="31" fillId="0" borderId="2" xfId="1" applyFont="1" applyBorder="1" applyAlignment="1">
      <alignment horizontal="center" vertical="top" wrapText="1"/>
    </xf>
    <xf numFmtId="0" fontId="31" fillId="0" borderId="3" xfId="1" applyFont="1" applyBorder="1" applyAlignment="1">
      <alignment horizontal="center" wrapText="1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/>
    </xf>
    <xf numFmtId="0" fontId="31" fillId="0" borderId="3" xfId="1" applyFont="1" applyBorder="1" applyAlignment="1">
      <alignment horizontal="center" vertical="top" wrapText="1"/>
    </xf>
    <xf numFmtId="0" fontId="30" fillId="0" borderId="1" xfId="1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view="pageBreakPreview" topLeftCell="A28" zoomScale="50" zoomScaleNormal="87" zoomScaleSheetLayoutView="50" workbookViewId="0">
      <selection activeCell="M62" sqref="M62"/>
    </sheetView>
  </sheetViews>
  <sheetFormatPr defaultColWidth="9.42578125" defaultRowHeight="18.95" customHeight="1" x14ac:dyDescent="0.25"/>
  <cols>
    <col min="1" max="1" width="18.140625" style="1" customWidth="1"/>
    <col min="2" max="2" width="57.42578125" style="1" customWidth="1"/>
    <col min="3" max="3" width="20.7109375" style="1" customWidth="1"/>
    <col min="4" max="4" width="17.28515625" style="1" customWidth="1"/>
    <col min="5" max="7" width="13.85546875" style="1" customWidth="1"/>
    <col min="8" max="8" width="9.28515625" style="1" customWidth="1"/>
    <col min="9" max="9" width="20" style="1" customWidth="1"/>
    <col min="10" max="13" width="13.140625" style="1" customWidth="1"/>
    <col min="14" max="17" width="12.5703125" style="1" customWidth="1"/>
    <col min="18" max="18" width="9" style="1" customWidth="1"/>
    <col min="19" max="16384" width="9.42578125" style="1"/>
  </cols>
  <sheetData>
    <row r="1" spans="1:17" ht="15.6" customHeight="1" x14ac:dyDescent="0.25"/>
    <row r="2" spans="1:17" ht="32.25" customHeight="1" x14ac:dyDescent="0.4">
      <c r="A2" s="2"/>
      <c r="B2" s="2" t="s">
        <v>0</v>
      </c>
      <c r="C2" s="2"/>
      <c r="D2" s="2"/>
      <c r="E2" s="157" t="s">
        <v>1</v>
      </c>
      <c r="F2" s="157"/>
      <c r="G2" s="157"/>
      <c r="H2" s="157"/>
      <c r="I2" s="157"/>
      <c r="J2" s="3"/>
      <c r="K2" s="4"/>
      <c r="L2" s="5"/>
      <c r="M2" s="5"/>
      <c r="N2" s="5"/>
      <c r="O2" s="5"/>
      <c r="P2" s="6"/>
      <c r="Q2" s="5"/>
    </row>
    <row r="3" spans="1:17" ht="15.6" customHeight="1" x14ac:dyDescent="0.35">
      <c r="A3" s="7" t="s">
        <v>2</v>
      </c>
      <c r="B3" s="7"/>
      <c r="C3" s="6"/>
      <c r="D3" s="2"/>
      <c r="E3" s="2"/>
      <c r="F3" s="2"/>
      <c r="G3" s="8"/>
      <c r="H3" s="8"/>
      <c r="I3" s="8"/>
      <c r="J3" s="8"/>
      <c r="K3" s="2"/>
      <c r="L3" s="2"/>
      <c r="M3" s="5"/>
      <c r="N3" s="5"/>
      <c r="O3" s="5"/>
      <c r="P3" s="5"/>
      <c r="Q3" s="5"/>
    </row>
    <row r="4" spans="1:17" ht="15.6" customHeight="1" x14ac:dyDescent="0.35">
      <c r="A4" s="7" t="s">
        <v>3</v>
      </c>
      <c r="B4" s="7"/>
      <c r="C4" s="6"/>
      <c r="D4" s="9"/>
      <c r="E4" s="9"/>
      <c r="F4" s="9"/>
      <c r="G4" s="9"/>
      <c r="H4" s="9"/>
      <c r="I4" s="9"/>
      <c r="J4" s="9"/>
      <c r="K4" s="10"/>
      <c r="L4" s="9"/>
      <c r="M4" s="11"/>
      <c r="N4" s="11"/>
      <c r="O4" s="11"/>
      <c r="P4" s="11"/>
      <c r="Q4" s="11"/>
    </row>
    <row r="5" spans="1:17" ht="15.6" customHeight="1" x14ac:dyDescent="0.35">
      <c r="A5" s="12" t="s">
        <v>4</v>
      </c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11"/>
      <c r="N5" s="11"/>
      <c r="O5" s="11"/>
      <c r="P5" s="11"/>
      <c r="Q5" s="11"/>
    </row>
    <row r="6" spans="1:17" ht="17.45" customHeight="1" x14ac:dyDescent="0.35">
      <c r="A6" s="12" t="s">
        <v>5</v>
      </c>
      <c r="B6" s="12"/>
      <c r="C6" s="9"/>
      <c r="D6" s="9"/>
      <c r="E6" s="13"/>
      <c r="F6" s="14"/>
      <c r="G6" s="14"/>
      <c r="H6" s="15"/>
      <c r="I6" s="16"/>
      <c r="J6" s="16"/>
      <c r="K6" s="15"/>
      <c r="L6" s="16"/>
      <c r="M6" s="17"/>
      <c r="N6" s="17"/>
      <c r="O6" s="17"/>
      <c r="P6" s="17"/>
      <c r="Q6" s="18"/>
    </row>
    <row r="7" spans="1:17" ht="28.35" customHeight="1" x14ac:dyDescent="0.35">
      <c r="A7" s="158" t="s">
        <v>6</v>
      </c>
      <c r="B7" s="19" t="s">
        <v>7</v>
      </c>
      <c r="C7" s="159" t="s">
        <v>8</v>
      </c>
      <c r="D7" s="20" t="s">
        <v>9</v>
      </c>
      <c r="E7" s="160" t="s">
        <v>10</v>
      </c>
      <c r="F7" s="160"/>
      <c r="G7" s="160"/>
      <c r="H7" s="161" t="s">
        <v>11</v>
      </c>
      <c r="I7" s="161"/>
      <c r="J7" s="162" t="s">
        <v>12</v>
      </c>
      <c r="K7" s="162"/>
      <c r="L7" s="162"/>
      <c r="M7" s="162"/>
      <c r="N7" s="162" t="s">
        <v>13</v>
      </c>
      <c r="O7" s="162"/>
      <c r="P7" s="162"/>
      <c r="Q7" s="162"/>
    </row>
    <row r="8" spans="1:17" ht="25.35" customHeight="1" x14ac:dyDescent="0.35">
      <c r="A8" s="158"/>
      <c r="B8" s="20" t="s">
        <v>14</v>
      </c>
      <c r="C8" s="159"/>
      <c r="D8" s="22" t="s">
        <v>15</v>
      </c>
      <c r="E8" s="23" t="s">
        <v>16</v>
      </c>
      <c r="F8" s="24" t="s">
        <v>17</v>
      </c>
      <c r="G8" s="25" t="s">
        <v>18</v>
      </c>
      <c r="H8" s="161"/>
      <c r="I8" s="161"/>
      <c r="J8" s="21" t="s">
        <v>19</v>
      </c>
      <c r="K8" s="26" t="s">
        <v>20</v>
      </c>
      <c r="L8" s="26" t="s">
        <v>21</v>
      </c>
      <c r="M8" s="27" t="s">
        <v>22</v>
      </c>
      <c r="N8" s="27" t="s">
        <v>23</v>
      </c>
      <c r="O8" s="27" t="s">
        <v>24</v>
      </c>
      <c r="P8" s="24" t="s">
        <v>25</v>
      </c>
      <c r="Q8" s="24" t="s">
        <v>26</v>
      </c>
    </row>
    <row r="9" spans="1:17" ht="18.399999999999999" customHeight="1" x14ac:dyDescent="0.35">
      <c r="A9" s="28">
        <v>1</v>
      </c>
      <c r="B9" s="28">
        <v>2</v>
      </c>
      <c r="C9" s="28"/>
      <c r="D9" s="28">
        <v>3</v>
      </c>
      <c r="E9" s="28">
        <v>4</v>
      </c>
      <c r="F9" s="26">
        <v>5</v>
      </c>
      <c r="G9" s="29">
        <v>6</v>
      </c>
      <c r="H9" s="163">
        <v>7</v>
      </c>
      <c r="I9" s="163"/>
      <c r="J9" s="23">
        <v>8</v>
      </c>
      <c r="K9" s="30">
        <v>9</v>
      </c>
      <c r="L9" s="24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</row>
    <row r="10" spans="1:17" ht="20.100000000000001" customHeight="1" x14ac:dyDescent="0.35">
      <c r="A10" s="28"/>
      <c r="B10" s="28" t="s">
        <v>27</v>
      </c>
      <c r="C10" s="28"/>
      <c r="D10" s="28"/>
      <c r="E10" s="28"/>
      <c r="F10" s="26"/>
      <c r="G10" s="29"/>
      <c r="H10" s="163"/>
      <c r="I10" s="163"/>
      <c r="J10" s="23"/>
      <c r="K10" s="30"/>
      <c r="L10" s="24"/>
      <c r="M10" s="26"/>
      <c r="N10" s="26"/>
      <c r="O10" s="26"/>
      <c r="P10" s="26"/>
      <c r="Q10" s="26"/>
    </row>
    <row r="11" spans="1:17" ht="22.15" customHeight="1" x14ac:dyDescent="0.35">
      <c r="A11" s="31">
        <v>15</v>
      </c>
      <c r="B11" s="31" t="s">
        <v>28</v>
      </c>
      <c r="C11" s="31" t="s">
        <v>29</v>
      </c>
      <c r="D11" s="32">
        <v>10</v>
      </c>
      <c r="E11" s="33">
        <v>2.3199999999999998</v>
      </c>
      <c r="F11" s="33">
        <v>2.95</v>
      </c>
      <c r="G11" s="33">
        <v>0</v>
      </c>
      <c r="H11" s="164">
        <v>36</v>
      </c>
      <c r="I11" s="164"/>
      <c r="J11" s="33">
        <v>0</v>
      </c>
      <c r="K11" s="33">
        <v>7.0000000000000007E-2</v>
      </c>
      <c r="L11" s="33">
        <v>26</v>
      </c>
      <c r="M11" s="33">
        <v>0</v>
      </c>
      <c r="N11" s="33">
        <v>88</v>
      </c>
      <c r="O11" s="33">
        <v>50</v>
      </c>
      <c r="P11" s="33">
        <v>3.5</v>
      </c>
      <c r="Q11" s="33">
        <v>0.1</v>
      </c>
    </row>
    <row r="12" spans="1:17" ht="22.15" customHeight="1" x14ac:dyDescent="0.4">
      <c r="A12" s="31"/>
      <c r="B12" s="31"/>
      <c r="C12" s="34" t="s">
        <v>30</v>
      </c>
      <c r="D12" s="32">
        <v>10</v>
      </c>
      <c r="E12" s="33">
        <v>2.3199999999999998</v>
      </c>
      <c r="F12" s="33">
        <v>2.95</v>
      </c>
      <c r="G12" s="33">
        <v>0</v>
      </c>
      <c r="H12" s="164">
        <v>36</v>
      </c>
      <c r="I12" s="164"/>
      <c r="J12" s="33">
        <v>0</v>
      </c>
      <c r="K12" s="33">
        <v>7.0000000000000007E-2</v>
      </c>
      <c r="L12" s="33">
        <v>26</v>
      </c>
      <c r="M12" s="33">
        <v>0</v>
      </c>
      <c r="N12" s="33">
        <v>88</v>
      </c>
      <c r="O12" s="33">
        <v>50</v>
      </c>
      <c r="P12" s="33">
        <v>3.5</v>
      </c>
      <c r="Q12" s="33">
        <v>0.1</v>
      </c>
    </row>
    <row r="13" spans="1:17" ht="25.35" customHeight="1" x14ac:dyDescent="0.35">
      <c r="A13" s="31" t="s">
        <v>31</v>
      </c>
      <c r="B13" s="165" t="s">
        <v>32</v>
      </c>
      <c r="C13" s="31" t="s">
        <v>29</v>
      </c>
      <c r="D13" s="31">
        <v>80</v>
      </c>
      <c r="E13" s="31">
        <v>6.98</v>
      </c>
      <c r="F13" s="31">
        <v>5.74</v>
      </c>
      <c r="G13" s="36">
        <v>6.31</v>
      </c>
      <c r="H13" s="166">
        <v>104.85</v>
      </c>
      <c r="I13" s="166"/>
      <c r="J13" s="31">
        <v>3.1E-2</v>
      </c>
      <c r="K13" s="37">
        <v>2.13</v>
      </c>
      <c r="L13" s="31">
        <v>51.2</v>
      </c>
      <c r="M13" s="31">
        <v>0</v>
      </c>
      <c r="N13" s="31">
        <v>54.26</v>
      </c>
      <c r="O13" s="31">
        <v>50.17</v>
      </c>
      <c r="P13" s="31">
        <v>12.24</v>
      </c>
      <c r="Q13" s="31">
        <v>0.49</v>
      </c>
    </row>
    <row r="14" spans="1:17" ht="25.35" customHeight="1" x14ac:dyDescent="0.4">
      <c r="A14" s="31">
        <v>348</v>
      </c>
      <c r="B14" s="165"/>
      <c r="C14" s="34" t="s">
        <v>30</v>
      </c>
      <c r="D14" s="31">
        <v>100</v>
      </c>
      <c r="E14" s="31">
        <v>7.21</v>
      </c>
      <c r="F14" s="31">
        <v>6.58</v>
      </c>
      <c r="G14" s="36">
        <v>7.91</v>
      </c>
      <c r="H14" s="166">
        <v>119.75</v>
      </c>
      <c r="I14" s="166"/>
      <c r="J14" s="31">
        <v>3.5000000000000003E-2</v>
      </c>
      <c r="K14" s="37">
        <v>2.61</v>
      </c>
      <c r="L14" s="31">
        <v>56</v>
      </c>
      <c r="M14" s="31">
        <v>0</v>
      </c>
      <c r="N14" s="31">
        <v>57.44</v>
      </c>
      <c r="O14" s="31">
        <v>54.62</v>
      </c>
      <c r="P14" s="31">
        <v>14.54</v>
      </c>
      <c r="Q14" s="31">
        <v>0.59</v>
      </c>
    </row>
    <row r="15" spans="1:17" ht="28.35" customHeight="1" x14ac:dyDescent="0.35">
      <c r="A15" s="31">
        <v>202</v>
      </c>
      <c r="B15" s="165" t="s">
        <v>33</v>
      </c>
      <c r="C15" s="31" t="s">
        <v>29</v>
      </c>
      <c r="D15" s="38">
        <v>155</v>
      </c>
      <c r="E15" s="31">
        <v>5.65</v>
      </c>
      <c r="F15" s="31">
        <v>5.99</v>
      </c>
      <c r="G15" s="36">
        <v>31.52</v>
      </c>
      <c r="H15" s="166">
        <v>202.56</v>
      </c>
      <c r="I15" s="166"/>
      <c r="J15" s="37">
        <v>0.06</v>
      </c>
      <c r="K15" s="31">
        <v>0</v>
      </c>
      <c r="L15" s="31">
        <v>29.57</v>
      </c>
      <c r="M15" s="31">
        <v>0</v>
      </c>
      <c r="N15" s="31">
        <v>12.57</v>
      </c>
      <c r="O15" s="31">
        <v>38.89</v>
      </c>
      <c r="P15" s="31">
        <v>8.43</v>
      </c>
      <c r="Q15" s="31">
        <v>0.84</v>
      </c>
    </row>
    <row r="16" spans="1:17" ht="26.85" customHeight="1" x14ac:dyDescent="0.4">
      <c r="A16" s="31"/>
      <c r="B16" s="165"/>
      <c r="C16" s="34" t="s">
        <v>30</v>
      </c>
      <c r="D16" s="38">
        <v>185</v>
      </c>
      <c r="E16" s="31">
        <v>6.83</v>
      </c>
      <c r="F16" s="31">
        <v>7.29</v>
      </c>
      <c r="G16" s="36">
        <v>38.369999999999997</v>
      </c>
      <c r="H16" s="166">
        <v>246</v>
      </c>
      <c r="I16" s="166"/>
      <c r="J16" s="37">
        <v>6.9000000000000006E-2</v>
      </c>
      <c r="K16" s="31">
        <v>0</v>
      </c>
      <c r="L16" s="31">
        <v>35.200000000000003</v>
      </c>
      <c r="M16" s="31">
        <v>0</v>
      </c>
      <c r="N16" s="31">
        <v>14.63</v>
      </c>
      <c r="O16" s="31">
        <v>46.1</v>
      </c>
      <c r="P16" s="31">
        <v>10.36</v>
      </c>
      <c r="Q16" s="31">
        <v>1.03</v>
      </c>
    </row>
    <row r="17" spans="1:17" ht="25.35" customHeight="1" x14ac:dyDescent="0.35">
      <c r="A17" s="31" t="s">
        <v>34</v>
      </c>
      <c r="B17" s="39" t="s">
        <v>35</v>
      </c>
      <c r="C17" s="31" t="s">
        <v>29</v>
      </c>
      <c r="D17" s="31">
        <v>212</v>
      </c>
      <c r="E17" s="31">
        <v>7.0000000000000007E-2</v>
      </c>
      <c r="F17" s="31">
        <v>0.02</v>
      </c>
      <c r="G17" s="36">
        <v>12</v>
      </c>
      <c r="H17" s="166">
        <v>48.5</v>
      </c>
      <c r="I17" s="166"/>
      <c r="J17" s="31">
        <v>0</v>
      </c>
      <c r="K17" s="37">
        <v>0.03</v>
      </c>
      <c r="L17" s="31">
        <v>0</v>
      </c>
      <c r="M17" s="31">
        <v>0</v>
      </c>
      <c r="N17" s="31">
        <v>11.1</v>
      </c>
      <c r="O17" s="31">
        <v>2.8</v>
      </c>
      <c r="P17" s="31">
        <v>1.4</v>
      </c>
      <c r="Q17" s="31">
        <v>0.28000000000000003</v>
      </c>
    </row>
    <row r="18" spans="1:17" ht="25.35" customHeight="1" x14ac:dyDescent="0.4">
      <c r="A18" s="31"/>
      <c r="B18" s="40"/>
      <c r="C18" s="34" t="s">
        <v>30</v>
      </c>
      <c r="D18" s="31">
        <v>212</v>
      </c>
      <c r="E18" s="31">
        <v>7.0000000000000007E-2</v>
      </c>
      <c r="F18" s="31">
        <v>0.02</v>
      </c>
      <c r="G18" s="36">
        <v>12</v>
      </c>
      <c r="H18" s="166">
        <v>48.5</v>
      </c>
      <c r="I18" s="166"/>
      <c r="J18" s="31">
        <v>0</v>
      </c>
      <c r="K18" s="37">
        <v>0.03</v>
      </c>
      <c r="L18" s="31">
        <v>0</v>
      </c>
      <c r="M18" s="31">
        <v>0</v>
      </c>
      <c r="N18" s="31">
        <v>11.1</v>
      </c>
      <c r="O18" s="31">
        <v>2.8</v>
      </c>
      <c r="P18" s="31">
        <v>1.4</v>
      </c>
      <c r="Q18" s="31">
        <v>0.28000000000000003</v>
      </c>
    </row>
    <row r="19" spans="1:17" ht="21" customHeight="1" x14ac:dyDescent="0.35">
      <c r="A19" s="31" t="s">
        <v>36</v>
      </c>
      <c r="B19" s="31" t="s">
        <v>37</v>
      </c>
      <c r="C19" s="31" t="s">
        <v>29</v>
      </c>
      <c r="D19" s="31">
        <v>50</v>
      </c>
      <c r="E19" s="31">
        <v>3.16</v>
      </c>
      <c r="F19" s="31">
        <v>1.55</v>
      </c>
      <c r="G19" s="36">
        <v>21.9</v>
      </c>
      <c r="H19" s="167">
        <v>114</v>
      </c>
      <c r="I19" s="167"/>
      <c r="J19" s="37">
        <v>5.5E-2</v>
      </c>
      <c r="K19" s="37">
        <v>0</v>
      </c>
      <c r="L19" s="31">
        <v>5.0000000000000001E-3</v>
      </c>
      <c r="M19" s="31">
        <v>0</v>
      </c>
      <c r="N19" s="31">
        <v>9.5</v>
      </c>
      <c r="O19" s="31">
        <v>32.5</v>
      </c>
      <c r="P19" s="31">
        <v>6.5</v>
      </c>
      <c r="Q19" s="31">
        <v>0.60000000000000009</v>
      </c>
    </row>
    <row r="20" spans="1:17" ht="21" customHeight="1" x14ac:dyDescent="0.4">
      <c r="A20" s="31"/>
      <c r="B20" s="31"/>
      <c r="C20" s="34" t="s">
        <v>30</v>
      </c>
      <c r="D20" s="31">
        <v>50</v>
      </c>
      <c r="E20" s="31">
        <v>3.16</v>
      </c>
      <c r="F20" s="31">
        <v>1.55</v>
      </c>
      <c r="G20" s="36">
        <v>21.9</v>
      </c>
      <c r="H20" s="167">
        <v>114</v>
      </c>
      <c r="I20" s="167"/>
      <c r="J20" s="37">
        <v>5.5E-2</v>
      </c>
      <c r="K20" s="37">
        <v>0</v>
      </c>
      <c r="L20" s="31">
        <v>5.0000000000000001E-3</v>
      </c>
      <c r="M20" s="31">
        <v>0</v>
      </c>
      <c r="N20" s="31">
        <v>9.5</v>
      </c>
      <c r="O20" s="31">
        <v>32.5</v>
      </c>
      <c r="P20" s="31">
        <v>6.5</v>
      </c>
      <c r="Q20" s="31">
        <v>0.60000000000000009</v>
      </c>
    </row>
    <row r="21" spans="1:17" ht="22.35" customHeight="1" x14ac:dyDescent="0.4">
      <c r="A21" s="31"/>
      <c r="B21" s="34" t="s">
        <v>38</v>
      </c>
      <c r="C21" s="31" t="s">
        <v>29</v>
      </c>
      <c r="D21" s="34">
        <f t="shared" ref="D21:H22" si="0">D11+D13+D15+D17+D19</f>
        <v>507</v>
      </c>
      <c r="E21" s="34">
        <f t="shared" si="0"/>
        <v>18.18</v>
      </c>
      <c r="F21" s="34">
        <f t="shared" si="0"/>
        <v>16.25</v>
      </c>
      <c r="G21" s="34">
        <f t="shared" si="0"/>
        <v>71.72999999999999</v>
      </c>
      <c r="H21" s="168">
        <f t="shared" si="0"/>
        <v>505.90999999999997</v>
      </c>
      <c r="I21" s="168"/>
      <c r="J21" s="34">
        <f t="shared" ref="J21:Q22" si="1">J11+J13+J15+J17+J19</f>
        <v>0.14599999999999999</v>
      </c>
      <c r="K21" s="34">
        <f t="shared" si="1"/>
        <v>2.2299999999999995</v>
      </c>
      <c r="L21" s="34">
        <f t="shared" si="1"/>
        <v>106.77500000000001</v>
      </c>
      <c r="M21" s="34">
        <f t="shared" si="1"/>
        <v>0</v>
      </c>
      <c r="N21" s="34">
        <f t="shared" si="1"/>
        <v>175.42999999999998</v>
      </c>
      <c r="O21" s="34">
        <f t="shared" si="1"/>
        <v>174.36</v>
      </c>
      <c r="P21" s="34">
        <f t="shared" si="1"/>
        <v>32.07</v>
      </c>
      <c r="Q21" s="34">
        <f t="shared" si="1"/>
        <v>2.31</v>
      </c>
    </row>
    <row r="22" spans="1:17" ht="23.85" customHeight="1" x14ac:dyDescent="0.4">
      <c r="A22" s="31"/>
      <c r="B22" s="34" t="s">
        <v>38</v>
      </c>
      <c r="C22" s="34" t="s">
        <v>30</v>
      </c>
      <c r="D22" s="34">
        <f t="shared" si="0"/>
        <v>557</v>
      </c>
      <c r="E22" s="34">
        <f t="shared" si="0"/>
        <v>19.59</v>
      </c>
      <c r="F22" s="34">
        <f t="shared" si="0"/>
        <v>18.39</v>
      </c>
      <c r="G22" s="34">
        <f t="shared" si="0"/>
        <v>80.180000000000007</v>
      </c>
      <c r="H22" s="168">
        <f t="shared" si="0"/>
        <v>564.25</v>
      </c>
      <c r="I22" s="168"/>
      <c r="J22" s="34">
        <f t="shared" si="1"/>
        <v>0.159</v>
      </c>
      <c r="K22" s="34">
        <f t="shared" si="1"/>
        <v>2.7099999999999995</v>
      </c>
      <c r="L22" s="34">
        <f t="shared" si="1"/>
        <v>117.205</v>
      </c>
      <c r="M22" s="34">
        <f t="shared" si="1"/>
        <v>0</v>
      </c>
      <c r="N22" s="34">
        <f t="shared" si="1"/>
        <v>180.67</v>
      </c>
      <c r="O22" s="34">
        <f t="shared" si="1"/>
        <v>186.02</v>
      </c>
      <c r="P22" s="34">
        <f t="shared" si="1"/>
        <v>36.299999999999997</v>
      </c>
      <c r="Q22" s="34">
        <f t="shared" si="1"/>
        <v>2.6</v>
      </c>
    </row>
    <row r="23" spans="1:17" ht="22.15" customHeight="1" x14ac:dyDescent="0.4">
      <c r="A23" s="31"/>
      <c r="B23" s="34" t="s">
        <v>39</v>
      </c>
      <c r="C23" s="42"/>
      <c r="D23" s="31"/>
      <c r="E23" s="34"/>
      <c r="F23" s="34"/>
      <c r="G23" s="34"/>
      <c r="H23" s="168"/>
      <c r="I23" s="168"/>
      <c r="J23" s="34"/>
      <c r="K23" s="34"/>
      <c r="L23" s="34"/>
      <c r="M23" s="34"/>
      <c r="N23" s="34"/>
      <c r="O23" s="34"/>
      <c r="P23" s="34"/>
      <c r="Q23" s="34"/>
    </row>
    <row r="24" spans="1:17" ht="26.85" customHeight="1" x14ac:dyDescent="0.35">
      <c r="A24" s="31">
        <v>67</v>
      </c>
      <c r="B24" s="31" t="s">
        <v>40</v>
      </c>
      <c r="C24" s="31" t="s">
        <v>29</v>
      </c>
      <c r="D24" s="31">
        <v>60</v>
      </c>
      <c r="E24" s="31">
        <v>0.84</v>
      </c>
      <c r="F24" s="31">
        <v>6.02</v>
      </c>
      <c r="G24" s="36">
        <v>4.37</v>
      </c>
      <c r="H24" s="167">
        <v>75.06</v>
      </c>
      <c r="I24" s="167"/>
      <c r="J24" s="41">
        <v>2.6000000000000002E-2</v>
      </c>
      <c r="K24" s="37">
        <v>5.78</v>
      </c>
      <c r="L24" s="31">
        <v>0</v>
      </c>
      <c r="M24" s="31">
        <v>0</v>
      </c>
      <c r="N24" s="31">
        <v>18.739999999999998</v>
      </c>
      <c r="O24" s="31">
        <v>25.96</v>
      </c>
      <c r="P24" s="31">
        <v>11.71</v>
      </c>
      <c r="Q24" s="31">
        <v>0.49</v>
      </c>
    </row>
    <row r="25" spans="1:17" ht="26.85" customHeight="1" x14ac:dyDescent="0.4">
      <c r="A25" s="31"/>
      <c r="B25" s="31"/>
      <c r="C25" s="34" t="s">
        <v>30</v>
      </c>
      <c r="D25" s="31">
        <v>100</v>
      </c>
      <c r="E25" s="31">
        <v>1.4</v>
      </c>
      <c r="F25" s="31">
        <v>10.039999999999999</v>
      </c>
      <c r="G25" s="36">
        <v>7.29</v>
      </c>
      <c r="H25" s="167">
        <v>125.1</v>
      </c>
      <c r="I25" s="167"/>
      <c r="J25" s="41">
        <v>4.3999999999999997E-2</v>
      </c>
      <c r="K25" s="37">
        <v>9.6199999999999992</v>
      </c>
      <c r="L25" s="31">
        <v>0</v>
      </c>
      <c r="M25" s="31">
        <v>0</v>
      </c>
      <c r="N25" s="31">
        <v>31.22</v>
      </c>
      <c r="O25" s="31">
        <v>43.26</v>
      </c>
      <c r="P25" s="31">
        <v>19.52</v>
      </c>
      <c r="Q25" s="31">
        <v>0.82</v>
      </c>
    </row>
    <row r="26" spans="1:17" ht="28.35" customHeight="1" x14ac:dyDescent="0.35">
      <c r="A26" s="31">
        <v>88</v>
      </c>
      <c r="B26" s="165" t="s">
        <v>41</v>
      </c>
      <c r="C26" s="31" t="s">
        <v>29</v>
      </c>
      <c r="D26" s="31">
        <v>207</v>
      </c>
      <c r="E26" s="31">
        <v>1.54</v>
      </c>
      <c r="F26" s="31">
        <v>4.71</v>
      </c>
      <c r="G26" s="36">
        <v>6.5</v>
      </c>
      <c r="H26" s="166">
        <v>79.900000000000006</v>
      </c>
      <c r="I26" s="166"/>
      <c r="J26" s="31">
        <v>4.8000000000000001E-2</v>
      </c>
      <c r="K26" s="37">
        <v>12.64</v>
      </c>
      <c r="L26" s="31">
        <v>0</v>
      </c>
      <c r="M26" s="31">
        <v>0</v>
      </c>
      <c r="N26" s="31">
        <v>43.8</v>
      </c>
      <c r="O26" s="31">
        <v>39.200000000000003</v>
      </c>
      <c r="P26" s="31">
        <v>17.7</v>
      </c>
      <c r="Q26" s="31">
        <v>0.67</v>
      </c>
    </row>
    <row r="27" spans="1:17" ht="28.35" customHeight="1" x14ac:dyDescent="0.4">
      <c r="A27" s="31"/>
      <c r="B27" s="165"/>
      <c r="C27" s="34" t="s">
        <v>30</v>
      </c>
      <c r="D27" s="31">
        <v>263</v>
      </c>
      <c r="E27" s="31">
        <v>2.02</v>
      </c>
      <c r="F27" s="31">
        <v>6.45</v>
      </c>
      <c r="G27" s="36">
        <v>8.26</v>
      </c>
      <c r="H27" s="166">
        <v>105.95</v>
      </c>
      <c r="I27" s="166"/>
      <c r="J27" s="31">
        <v>6.0999999999999999E-2</v>
      </c>
      <c r="K27" s="37">
        <v>15.81</v>
      </c>
      <c r="L27" s="31">
        <v>0</v>
      </c>
      <c r="M27" s="31">
        <v>0</v>
      </c>
      <c r="N27" s="31">
        <v>58.05</v>
      </c>
      <c r="O27" s="31">
        <v>49</v>
      </c>
      <c r="P27" s="31">
        <v>22.12</v>
      </c>
      <c r="Q27" s="31">
        <v>0.85</v>
      </c>
    </row>
    <row r="28" spans="1:17" ht="25.35" customHeight="1" x14ac:dyDescent="0.35">
      <c r="A28" s="31" t="s">
        <v>42</v>
      </c>
      <c r="B28" s="31" t="s">
        <v>43</v>
      </c>
      <c r="C28" s="31" t="s">
        <v>29</v>
      </c>
      <c r="D28" s="31">
        <v>100</v>
      </c>
      <c r="E28" s="31">
        <v>11.61</v>
      </c>
      <c r="F28" s="31">
        <v>14.73</v>
      </c>
      <c r="G28" s="36">
        <v>4.24</v>
      </c>
      <c r="H28" s="167">
        <v>194.25</v>
      </c>
      <c r="I28" s="167"/>
      <c r="J28" s="41">
        <v>0.04</v>
      </c>
      <c r="K28" s="37">
        <v>4.25</v>
      </c>
      <c r="L28" s="31">
        <v>57.6</v>
      </c>
      <c r="M28" s="31">
        <v>0</v>
      </c>
      <c r="N28" s="31">
        <v>36.74</v>
      </c>
      <c r="O28" s="31">
        <v>73.87</v>
      </c>
      <c r="P28" s="31">
        <v>8.4600000000000009</v>
      </c>
      <c r="Q28" s="31">
        <v>0.99</v>
      </c>
    </row>
    <row r="29" spans="1:17" ht="22.15" customHeight="1" x14ac:dyDescent="0.4">
      <c r="A29" s="31"/>
      <c r="B29" s="31"/>
      <c r="C29" s="34" t="s">
        <v>30</v>
      </c>
      <c r="D29" s="31">
        <v>100</v>
      </c>
      <c r="E29" s="31">
        <v>11.61</v>
      </c>
      <c r="F29" s="31">
        <v>14.73</v>
      </c>
      <c r="G29" s="36">
        <v>4.24</v>
      </c>
      <c r="H29" s="167">
        <v>194.25</v>
      </c>
      <c r="I29" s="167"/>
      <c r="J29" s="41">
        <v>0.04</v>
      </c>
      <c r="K29" s="37">
        <v>4.25</v>
      </c>
      <c r="L29" s="31">
        <v>57.6</v>
      </c>
      <c r="M29" s="31">
        <v>0</v>
      </c>
      <c r="N29" s="31">
        <v>36.74</v>
      </c>
      <c r="O29" s="31">
        <v>73.87</v>
      </c>
      <c r="P29" s="31">
        <v>8.4600000000000009</v>
      </c>
      <c r="Q29" s="31">
        <v>0.99</v>
      </c>
    </row>
    <row r="30" spans="1:17" ht="26.85" customHeight="1" x14ac:dyDescent="0.35">
      <c r="A30" s="31">
        <v>171</v>
      </c>
      <c r="B30" s="31" t="s">
        <v>44</v>
      </c>
      <c r="C30" s="31" t="s">
        <v>29</v>
      </c>
      <c r="D30" s="31">
        <v>160</v>
      </c>
      <c r="E30" s="31">
        <v>4.6399999999999997</v>
      </c>
      <c r="F30" s="31">
        <v>7.79</v>
      </c>
      <c r="G30" s="36">
        <v>32.909999999999997</v>
      </c>
      <c r="H30" s="166">
        <v>220</v>
      </c>
      <c r="I30" s="166"/>
      <c r="J30" s="31">
        <v>0.04</v>
      </c>
      <c r="K30" s="37">
        <v>0</v>
      </c>
      <c r="L30" s="31">
        <v>40</v>
      </c>
      <c r="M30" s="31">
        <v>0</v>
      </c>
      <c r="N30" s="31">
        <v>31.72</v>
      </c>
      <c r="O30" s="31">
        <v>161.27000000000001</v>
      </c>
      <c r="P30" s="31">
        <v>21.1</v>
      </c>
      <c r="Q30" s="31">
        <v>0.96</v>
      </c>
    </row>
    <row r="31" spans="1:17" ht="24" customHeight="1" x14ac:dyDescent="0.4">
      <c r="A31" s="31"/>
      <c r="B31" s="31"/>
      <c r="C31" s="34" t="s">
        <v>30</v>
      </c>
      <c r="D31" s="31">
        <v>190</v>
      </c>
      <c r="E31" s="31">
        <v>5.51</v>
      </c>
      <c r="F31" s="31">
        <v>9.25</v>
      </c>
      <c r="G31" s="36">
        <v>39.08</v>
      </c>
      <c r="H31" s="166">
        <v>261.60000000000002</v>
      </c>
      <c r="I31" s="166"/>
      <c r="J31" s="31">
        <v>4.7E-2</v>
      </c>
      <c r="K31" s="37">
        <v>0</v>
      </c>
      <c r="L31" s="31">
        <v>47.5</v>
      </c>
      <c r="M31" s="31">
        <v>0</v>
      </c>
      <c r="N31" s="31">
        <v>37.700000000000003</v>
      </c>
      <c r="O31" s="31">
        <v>191.5</v>
      </c>
      <c r="P31" s="31">
        <v>25.06</v>
      </c>
      <c r="Q31" s="31">
        <v>1.1400000000000001</v>
      </c>
    </row>
    <row r="32" spans="1:17" ht="24" customHeight="1" x14ac:dyDescent="0.35">
      <c r="A32" s="31" t="s">
        <v>45</v>
      </c>
      <c r="B32" s="39" t="s">
        <v>46</v>
      </c>
      <c r="C32" s="31" t="s">
        <v>29</v>
      </c>
      <c r="D32" s="31">
        <v>200</v>
      </c>
      <c r="E32" s="31">
        <v>0.34</v>
      </c>
      <c r="F32" s="31">
        <v>7.2999999999999995E-2</v>
      </c>
      <c r="G32" s="36">
        <v>29.5</v>
      </c>
      <c r="H32" s="166">
        <v>120</v>
      </c>
      <c r="I32" s="166"/>
      <c r="J32" s="31">
        <v>2.1000000000000001E-2</v>
      </c>
      <c r="K32" s="37">
        <v>0.43</v>
      </c>
      <c r="L32" s="31">
        <v>0</v>
      </c>
      <c r="M32" s="31">
        <v>0</v>
      </c>
      <c r="N32" s="31">
        <v>19.920000000000002</v>
      </c>
      <c r="O32" s="31">
        <v>18.72</v>
      </c>
      <c r="P32" s="31">
        <v>7.91</v>
      </c>
      <c r="Q32" s="31">
        <v>0.44</v>
      </c>
    </row>
    <row r="33" spans="1:17" ht="25.15" customHeight="1" x14ac:dyDescent="0.4">
      <c r="A33" s="31"/>
      <c r="B33" s="35"/>
      <c r="C33" s="34" t="s">
        <v>30</v>
      </c>
      <c r="D33" s="31">
        <v>200</v>
      </c>
      <c r="E33" s="31">
        <v>0.34</v>
      </c>
      <c r="F33" s="31">
        <v>7.2999999999999995E-2</v>
      </c>
      <c r="G33" s="36">
        <v>29.5</v>
      </c>
      <c r="H33" s="166">
        <v>120</v>
      </c>
      <c r="I33" s="166"/>
      <c r="J33" s="31">
        <v>2.1000000000000001E-2</v>
      </c>
      <c r="K33" s="37">
        <v>0.43</v>
      </c>
      <c r="L33" s="31">
        <v>0</v>
      </c>
      <c r="M33" s="31">
        <v>0</v>
      </c>
      <c r="N33" s="31">
        <v>19.920000000000002</v>
      </c>
      <c r="O33" s="31">
        <v>18.72</v>
      </c>
      <c r="P33" s="31">
        <v>7.91</v>
      </c>
      <c r="Q33" s="31">
        <v>0.44</v>
      </c>
    </row>
    <row r="34" spans="1:17" ht="25.15" customHeight="1" x14ac:dyDescent="0.35">
      <c r="A34" s="31" t="s">
        <v>47</v>
      </c>
      <c r="B34" s="31" t="s">
        <v>48</v>
      </c>
      <c r="C34" s="31" t="s">
        <v>29</v>
      </c>
      <c r="D34" s="31">
        <v>30</v>
      </c>
      <c r="E34" s="31">
        <v>2.0099999999999998</v>
      </c>
      <c r="F34" s="31">
        <v>0.30000000000000004</v>
      </c>
      <c r="G34" s="36">
        <v>13.59</v>
      </c>
      <c r="H34" s="166">
        <v>65.099999999999994</v>
      </c>
      <c r="I34" s="166"/>
      <c r="J34" s="37">
        <v>3.3000000000000002E-2</v>
      </c>
      <c r="K34" s="37">
        <v>0</v>
      </c>
      <c r="L34" s="31">
        <v>0</v>
      </c>
      <c r="M34" s="31">
        <v>0</v>
      </c>
      <c r="N34" s="31">
        <v>6</v>
      </c>
      <c r="O34" s="31">
        <v>19.5</v>
      </c>
      <c r="P34" s="31">
        <v>4.2</v>
      </c>
      <c r="Q34" s="31">
        <v>0.33</v>
      </c>
    </row>
    <row r="35" spans="1:17" ht="21" customHeight="1" x14ac:dyDescent="0.4">
      <c r="A35" s="31"/>
      <c r="B35" s="31"/>
      <c r="C35" s="34" t="s">
        <v>30</v>
      </c>
      <c r="D35" s="31">
        <v>30</v>
      </c>
      <c r="E35" s="31">
        <v>2.0099999999999998</v>
      </c>
      <c r="F35" s="31">
        <v>0.30000000000000004</v>
      </c>
      <c r="G35" s="36">
        <v>13.59</v>
      </c>
      <c r="H35" s="166">
        <v>65.099999999999994</v>
      </c>
      <c r="I35" s="166"/>
      <c r="J35" s="37">
        <v>3.3000000000000002E-2</v>
      </c>
      <c r="K35" s="37">
        <v>0</v>
      </c>
      <c r="L35" s="31">
        <v>0</v>
      </c>
      <c r="M35" s="31">
        <v>0</v>
      </c>
      <c r="N35" s="31">
        <v>6</v>
      </c>
      <c r="O35" s="31">
        <v>19.5</v>
      </c>
      <c r="P35" s="31">
        <v>4.2</v>
      </c>
      <c r="Q35" s="31">
        <v>0.33</v>
      </c>
    </row>
    <row r="36" spans="1:17" ht="21" customHeight="1" x14ac:dyDescent="0.35">
      <c r="A36" s="31" t="s">
        <v>49</v>
      </c>
      <c r="B36" s="31" t="s">
        <v>50</v>
      </c>
      <c r="C36" s="31" t="s">
        <v>29</v>
      </c>
      <c r="D36" s="31">
        <v>30</v>
      </c>
      <c r="E36" s="31">
        <v>2.31</v>
      </c>
      <c r="F36" s="31">
        <v>0.42</v>
      </c>
      <c r="G36" s="36">
        <v>11.31</v>
      </c>
      <c r="H36" s="166">
        <v>60.3</v>
      </c>
      <c r="I36" s="166"/>
      <c r="J36" s="37">
        <v>0.06</v>
      </c>
      <c r="K36" s="37">
        <v>0</v>
      </c>
      <c r="L36" s="31">
        <v>0</v>
      </c>
      <c r="M36" s="31">
        <v>0</v>
      </c>
      <c r="N36" s="31">
        <v>9.9</v>
      </c>
      <c r="O36" s="31">
        <v>53.4</v>
      </c>
      <c r="P36" s="31">
        <v>16.5</v>
      </c>
      <c r="Q36" s="31">
        <v>1.35</v>
      </c>
    </row>
    <row r="37" spans="1:17" ht="21" customHeight="1" x14ac:dyDescent="0.4">
      <c r="A37" s="31"/>
      <c r="B37" s="31"/>
      <c r="C37" s="34" t="s">
        <v>30</v>
      </c>
      <c r="D37" s="31">
        <v>30</v>
      </c>
      <c r="E37" s="31">
        <v>2.31</v>
      </c>
      <c r="F37" s="31">
        <v>0.42</v>
      </c>
      <c r="G37" s="36">
        <v>11.31</v>
      </c>
      <c r="H37" s="166">
        <v>60.3</v>
      </c>
      <c r="I37" s="166"/>
      <c r="J37" s="37">
        <v>0.06</v>
      </c>
      <c r="K37" s="37">
        <v>0</v>
      </c>
      <c r="L37" s="31">
        <v>0</v>
      </c>
      <c r="M37" s="31">
        <v>0</v>
      </c>
      <c r="N37" s="31">
        <v>9.9</v>
      </c>
      <c r="O37" s="31">
        <v>53.4</v>
      </c>
      <c r="P37" s="31">
        <v>16.5</v>
      </c>
      <c r="Q37" s="31">
        <v>1.35</v>
      </c>
    </row>
    <row r="38" spans="1:17" ht="22.15" customHeight="1" x14ac:dyDescent="0.4">
      <c r="A38" s="31"/>
      <c r="B38" s="34" t="s">
        <v>38</v>
      </c>
      <c r="C38" s="31" t="s">
        <v>29</v>
      </c>
      <c r="D38" s="34">
        <f t="shared" ref="D38:Q38" si="2">D24+D26+D28+D30+D32+D34+D36</f>
        <v>787</v>
      </c>
      <c r="E38" s="34">
        <f t="shared" si="2"/>
        <v>23.289999999999996</v>
      </c>
      <c r="F38" s="34">
        <f t="shared" si="2"/>
        <v>34.042999999999999</v>
      </c>
      <c r="G38" s="34">
        <f t="shared" si="2"/>
        <v>102.42</v>
      </c>
      <c r="H38" s="168">
        <f t="shared" si="2"/>
        <v>814.61</v>
      </c>
      <c r="I38" s="168">
        <f t="shared" si="2"/>
        <v>0</v>
      </c>
      <c r="J38" s="34">
        <f t="shared" si="2"/>
        <v>0.26800000000000002</v>
      </c>
      <c r="K38" s="34">
        <f t="shared" si="2"/>
        <v>23.1</v>
      </c>
      <c r="L38" s="34">
        <f t="shared" si="2"/>
        <v>97.6</v>
      </c>
      <c r="M38" s="34">
        <f t="shared" si="2"/>
        <v>0</v>
      </c>
      <c r="N38" s="34">
        <f t="shared" si="2"/>
        <v>166.82000000000002</v>
      </c>
      <c r="O38" s="34">
        <f t="shared" si="2"/>
        <v>391.91999999999996</v>
      </c>
      <c r="P38" s="34">
        <f t="shared" si="2"/>
        <v>87.580000000000013</v>
      </c>
      <c r="Q38" s="34">
        <f t="shared" si="2"/>
        <v>5.23</v>
      </c>
    </row>
    <row r="39" spans="1:17" ht="22.15" customHeight="1" x14ac:dyDescent="0.4">
      <c r="A39" s="31"/>
      <c r="B39" s="34" t="s">
        <v>38</v>
      </c>
      <c r="C39" s="34" t="s">
        <v>30</v>
      </c>
      <c r="D39" s="34">
        <f t="shared" ref="D39:Q39" si="3">D25+D27+D29+D31+D33+D35+D37</f>
        <v>913</v>
      </c>
      <c r="E39" s="34">
        <f t="shared" si="3"/>
        <v>25.2</v>
      </c>
      <c r="F39" s="34">
        <f t="shared" si="3"/>
        <v>41.262999999999998</v>
      </c>
      <c r="G39" s="34">
        <f t="shared" si="3"/>
        <v>113.27000000000001</v>
      </c>
      <c r="H39" s="168">
        <f t="shared" si="3"/>
        <v>932.30000000000007</v>
      </c>
      <c r="I39" s="168">
        <f t="shared" si="3"/>
        <v>0</v>
      </c>
      <c r="J39" s="34">
        <f t="shared" si="3"/>
        <v>0.30599999999999999</v>
      </c>
      <c r="K39" s="34">
        <f t="shared" si="3"/>
        <v>30.11</v>
      </c>
      <c r="L39" s="34">
        <f t="shared" si="3"/>
        <v>105.1</v>
      </c>
      <c r="M39" s="34">
        <f t="shared" si="3"/>
        <v>0</v>
      </c>
      <c r="N39" s="34">
        <f t="shared" si="3"/>
        <v>199.53</v>
      </c>
      <c r="O39" s="34">
        <f t="shared" si="3"/>
        <v>449.25</v>
      </c>
      <c r="P39" s="34">
        <f t="shared" si="3"/>
        <v>103.77</v>
      </c>
      <c r="Q39" s="34">
        <f t="shared" si="3"/>
        <v>5.92</v>
      </c>
    </row>
    <row r="40" spans="1:17" ht="21" customHeight="1" x14ac:dyDescent="0.4">
      <c r="A40" s="31"/>
      <c r="B40" s="34" t="s">
        <v>51</v>
      </c>
      <c r="C40" s="42"/>
      <c r="D40" s="31"/>
      <c r="E40" s="43"/>
      <c r="F40" s="43"/>
      <c r="G40" s="43"/>
      <c r="H40" s="169"/>
      <c r="I40" s="169"/>
      <c r="J40" s="43"/>
      <c r="K40" s="43"/>
      <c r="L40" s="43"/>
      <c r="M40" s="43"/>
      <c r="N40" s="43"/>
      <c r="O40" s="43"/>
      <c r="P40" s="43"/>
      <c r="Q40" s="43"/>
    </row>
    <row r="41" spans="1:17" ht="21" customHeight="1" x14ac:dyDescent="0.35">
      <c r="A41" s="31">
        <v>395</v>
      </c>
      <c r="B41" s="39" t="s">
        <v>52</v>
      </c>
      <c r="C41" s="31" t="s">
        <v>29</v>
      </c>
      <c r="D41" s="31">
        <v>155</v>
      </c>
      <c r="E41" s="31">
        <v>18</v>
      </c>
      <c r="F41" s="31">
        <v>10.4</v>
      </c>
      <c r="G41" s="36">
        <v>35.5</v>
      </c>
      <c r="H41" s="166">
        <v>308</v>
      </c>
      <c r="I41" s="166"/>
      <c r="J41" s="31">
        <v>0.15</v>
      </c>
      <c r="K41" s="37">
        <v>0.09</v>
      </c>
      <c r="L41" s="31">
        <v>44.66</v>
      </c>
      <c r="M41" s="31">
        <v>0</v>
      </c>
      <c r="N41" s="31">
        <v>102.3</v>
      </c>
      <c r="O41" s="31">
        <v>107</v>
      </c>
      <c r="P41" s="31">
        <v>26.7</v>
      </c>
      <c r="Q41" s="31">
        <v>0.9</v>
      </c>
    </row>
    <row r="42" spans="1:17" ht="21" customHeight="1" x14ac:dyDescent="0.4">
      <c r="A42" s="31"/>
      <c r="B42" s="40"/>
      <c r="C42" s="34" t="s">
        <v>30</v>
      </c>
      <c r="D42" s="31">
        <v>155</v>
      </c>
      <c r="E42" s="31">
        <v>18</v>
      </c>
      <c r="F42" s="31">
        <v>10.4</v>
      </c>
      <c r="G42" s="36">
        <v>35.5</v>
      </c>
      <c r="H42" s="166">
        <v>308</v>
      </c>
      <c r="I42" s="166"/>
      <c r="J42" s="31">
        <v>0.15</v>
      </c>
      <c r="K42" s="37">
        <v>0.09</v>
      </c>
      <c r="L42" s="31">
        <v>44.66</v>
      </c>
      <c r="M42" s="31">
        <v>0</v>
      </c>
      <c r="N42" s="31">
        <v>102.3</v>
      </c>
      <c r="O42" s="31">
        <v>107</v>
      </c>
      <c r="P42" s="31">
        <v>26.7</v>
      </c>
      <c r="Q42" s="31">
        <v>0.9</v>
      </c>
    </row>
    <row r="43" spans="1:17" ht="21" customHeight="1" x14ac:dyDescent="0.35">
      <c r="A43" s="31" t="s">
        <v>53</v>
      </c>
      <c r="B43" s="31" t="s">
        <v>54</v>
      </c>
      <c r="C43" s="31" t="s">
        <v>29</v>
      </c>
      <c r="D43" s="31">
        <v>200</v>
      </c>
      <c r="E43" s="31">
        <v>0.14400000000000002</v>
      </c>
      <c r="F43" s="31">
        <v>1.6E-2</v>
      </c>
      <c r="G43" s="36">
        <v>24.43</v>
      </c>
      <c r="H43" s="170">
        <v>98.44</v>
      </c>
      <c r="I43" s="170"/>
      <c r="J43" s="31">
        <v>6.4000000000000003E-3</v>
      </c>
      <c r="K43" s="31">
        <v>6.4</v>
      </c>
      <c r="L43" s="31">
        <v>0.32</v>
      </c>
      <c r="M43" s="31">
        <v>0</v>
      </c>
      <c r="N43" s="31">
        <v>6.4</v>
      </c>
      <c r="O43" s="31">
        <v>3.52</v>
      </c>
      <c r="P43" s="31">
        <v>1.92</v>
      </c>
      <c r="Q43" s="31">
        <v>9.6000000000000002E-2</v>
      </c>
    </row>
    <row r="44" spans="1:17" ht="21" customHeight="1" x14ac:dyDescent="0.4">
      <c r="A44" s="31"/>
      <c r="B44" s="31"/>
      <c r="C44" s="34" t="s">
        <v>30</v>
      </c>
      <c r="D44" s="31">
        <v>200</v>
      </c>
      <c r="E44" s="31">
        <v>0.14400000000000002</v>
      </c>
      <c r="F44" s="31">
        <v>1.6E-2</v>
      </c>
      <c r="G44" s="36">
        <v>24.43</v>
      </c>
      <c r="H44" s="170">
        <v>98.44</v>
      </c>
      <c r="I44" s="170"/>
      <c r="J44" s="31">
        <v>6.4000000000000003E-3</v>
      </c>
      <c r="K44" s="31">
        <v>6.4</v>
      </c>
      <c r="L44" s="31">
        <v>0.32</v>
      </c>
      <c r="M44" s="31">
        <v>0</v>
      </c>
      <c r="N44" s="31">
        <v>6.4</v>
      </c>
      <c r="O44" s="31">
        <v>3.52</v>
      </c>
      <c r="P44" s="31">
        <v>1.92</v>
      </c>
      <c r="Q44" s="31">
        <v>9.6000000000000002E-2</v>
      </c>
    </row>
    <row r="45" spans="1:17" ht="21" customHeight="1" x14ac:dyDescent="0.4">
      <c r="A45" s="31"/>
      <c r="B45" s="34" t="s">
        <v>38</v>
      </c>
      <c r="C45" s="31" t="s">
        <v>29</v>
      </c>
      <c r="D45" s="34">
        <f t="shared" ref="D45:H46" si="4">D41+D43</f>
        <v>355</v>
      </c>
      <c r="E45" s="34">
        <f t="shared" si="4"/>
        <v>18.143999999999998</v>
      </c>
      <c r="F45" s="34">
        <f t="shared" si="4"/>
        <v>10.416</v>
      </c>
      <c r="G45" s="34">
        <f t="shared" si="4"/>
        <v>59.93</v>
      </c>
      <c r="H45" s="168">
        <f t="shared" si="4"/>
        <v>406.44</v>
      </c>
      <c r="I45" s="168"/>
      <c r="J45" s="34">
        <f t="shared" ref="J45:Q46" si="5">J41+J43</f>
        <v>0.15639999999999998</v>
      </c>
      <c r="K45" s="34">
        <f t="shared" si="5"/>
        <v>6.49</v>
      </c>
      <c r="L45" s="34">
        <f t="shared" si="5"/>
        <v>44.98</v>
      </c>
      <c r="M45" s="34">
        <f t="shared" si="5"/>
        <v>0</v>
      </c>
      <c r="N45" s="34">
        <f t="shared" si="5"/>
        <v>108.7</v>
      </c>
      <c r="O45" s="34">
        <f t="shared" si="5"/>
        <v>110.52</v>
      </c>
      <c r="P45" s="34">
        <f t="shared" si="5"/>
        <v>28.619999999999997</v>
      </c>
      <c r="Q45" s="34">
        <f t="shared" si="5"/>
        <v>0.996</v>
      </c>
    </row>
    <row r="46" spans="1:17" ht="20.100000000000001" customHeight="1" x14ac:dyDescent="0.4">
      <c r="A46" s="31"/>
      <c r="B46" s="34" t="s">
        <v>38</v>
      </c>
      <c r="C46" s="34" t="s">
        <v>30</v>
      </c>
      <c r="D46" s="34">
        <f t="shared" si="4"/>
        <v>355</v>
      </c>
      <c r="E46" s="34">
        <f t="shared" si="4"/>
        <v>18.143999999999998</v>
      </c>
      <c r="F46" s="34">
        <f t="shared" si="4"/>
        <v>10.416</v>
      </c>
      <c r="G46" s="34">
        <f t="shared" si="4"/>
        <v>59.93</v>
      </c>
      <c r="H46" s="168">
        <f t="shared" si="4"/>
        <v>406.44</v>
      </c>
      <c r="I46" s="168"/>
      <c r="J46" s="34">
        <f t="shared" si="5"/>
        <v>0.15639999999999998</v>
      </c>
      <c r="K46" s="34">
        <f t="shared" si="5"/>
        <v>6.49</v>
      </c>
      <c r="L46" s="34">
        <f t="shared" si="5"/>
        <v>44.98</v>
      </c>
      <c r="M46" s="34">
        <f t="shared" si="5"/>
        <v>0</v>
      </c>
      <c r="N46" s="34">
        <f t="shared" si="5"/>
        <v>108.7</v>
      </c>
      <c r="O46" s="34">
        <f t="shared" si="5"/>
        <v>110.52</v>
      </c>
      <c r="P46" s="34">
        <f t="shared" si="5"/>
        <v>28.619999999999997</v>
      </c>
      <c r="Q46" s="34">
        <f t="shared" si="5"/>
        <v>0.996</v>
      </c>
    </row>
    <row r="47" spans="1:17" ht="21" customHeight="1" x14ac:dyDescent="0.4">
      <c r="A47" s="31"/>
      <c r="B47" s="34"/>
      <c r="C47" s="31"/>
      <c r="D47" s="31"/>
      <c r="E47" s="31"/>
      <c r="F47" s="31"/>
      <c r="G47" s="31"/>
      <c r="H47" s="166"/>
      <c r="I47" s="166"/>
      <c r="J47" s="31"/>
      <c r="K47" s="31"/>
      <c r="L47" s="31"/>
      <c r="M47" s="31"/>
      <c r="N47" s="31"/>
      <c r="O47" s="31"/>
      <c r="P47" s="31"/>
      <c r="Q47" s="31"/>
    </row>
    <row r="48" spans="1:17" ht="21" customHeight="1" x14ac:dyDescent="0.4">
      <c r="A48" s="31"/>
      <c r="B48" s="34" t="s">
        <v>55</v>
      </c>
      <c r="C48" s="31" t="s">
        <v>29</v>
      </c>
      <c r="D48" s="34">
        <f t="shared" ref="D48:Q48" si="6">D21+D38+D45</f>
        <v>1649</v>
      </c>
      <c r="E48" s="34">
        <f t="shared" si="6"/>
        <v>59.613999999999997</v>
      </c>
      <c r="F48" s="34">
        <f t="shared" si="6"/>
        <v>60.709000000000003</v>
      </c>
      <c r="G48" s="34">
        <f t="shared" si="6"/>
        <v>234.07999999999998</v>
      </c>
      <c r="H48" s="168">
        <f t="shared" si="6"/>
        <v>1726.96</v>
      </c>
      <c r="I48" s="168">
        <f t="shared" si="6"/>
        <v>0</v>
      </c>
      <c r="J48" s="34">
        <f t="shared" si="6"/>
        <v>0.57040000000000002</v>
      </c>
      <c r="K48" s="34">
        <f t="shared" si="6"/>
        <v>31.82</v>
      </c>
      <c r="L48" s="44">
        <f t="shared" si="6"/>
        <v>249.35499999999999</v>
      </c>
      <c r="M48" s="34">
        <f t="shared" si="6"/>
        <v>0</v>
      </c>
      <c r="N48" s="34">
        <f t="shared" si="6"/>
        <v>450.95</v>
      </c>
      <c r="O48" s="34">
        <f t="shared" si="6"/>
        <v>676.8</v>
      </c>
      <c r="P48" s="34">
        <f t="shared" si="6"/>
        <v>148.27000000000001</v>
      </c>
      <c r="Q48" s="34">
        <f t="shared" si="6"/>
        <v>8.5360000000000014</v>
      </c>
    </row>
    <row r="49" spans="1:17" ht="21" customHeight="1" x14ac:dyDescent="0.4">
      <c r="A49" s="31"/>
      <c r="B49" s="34" t="s">
        <v>55</v>
      </c>
      <c r="C49" s="34" t="s">
        <v>30</v>
      </c>
      <c r="D49" s="34">
        <f t="shared" ref="D49:Q49" si="7">D22+D39+D46</f>
        <v>1825</v>
      </c>
      <c r="E49" s="34">
        <f t="shared" si="7"/>
        <v>62.933999999999997</v>
      </c>
      <c r="F49" s="34">
        <f t="shared" si="7"/>
        <v>70.069000000000003</v>
      </c>
      <c r="G49" s="34">
        <f t="shared" si="7"/>
        <v>253.38000000000002</v>
      </c>
      <c r="H49" s="168">
        <f t="shared" si="7"/>
        <v>1902.9900000000002</v>
      </c>
      <c r="I49" s="168">
        <f t="shared" si="7"/>
        <v>0</v>
      </c>
      <c r="J49" s="34">
        <f t="shared" si="7"/>
        <v>0.62139999999999995</v>
      </c>
      <c r="K49" s="34">
        <f t="shared" si="7"/>
        <v>39.31</v>
      </c>
      <c r="L49" s="44">
        <f t="shared" si="7"/>
        <v>267.28500000000003</v>
      </c>
      <c r="M49" s="34">
        <f t="shared" si="7"/>
        <v>0</v>
      </c>
      <c r="N49" s="34">
        <f t="shared" si="7"/>
        <v>488.9</v>
      </c>
      <c r="O49" s="34">
        <f t="shared" si="7"/>
        <v>745.79</v>
      </c>
      <c r="P49" s="34">
        <f t="shared" si="7"/>
        <v>168.69</v>
      </c>
      <c r="Q49" s="34">
        <f t="shared" si="7"/>
        <v>9.516</v>
      </c>
    </row>
    <row r="50" spans="1:17" ht="20.100000000000001" customHeight="1" x14ac:dyDescent="0.35">
      <c r="A50" s="171" t="s">
        <v>56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</row>
    <row r="51" spans="1:17" ht="21" customHeight="1" x14ac:dyDescent="0.35">
      <c r="A51" s="45" t="s">
        <v>57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</row>
    <row r="52" spans="1:17" ht="18.95" customHeight="1" x14ac:dyDescent="0.4">
      <c r="A52" s="171" t="s">
        <v>58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47"/>
    </row>
    <row r="53" spans="1:17" ht="18.95" customHeight="1" x14ac:dyDescent="0.25">
      <c r="H53" s="48"/>
      <c r="I53" s="48"/>
      <c r="J53" s="48"/>
    </row>
    <row r="54" spans="1:17" ht="18.95" customHeight="1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8.9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8.9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8.9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8.9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8.95" customHeight="1" x14ac:dyDescent="0.25">
      <c r="A59"/>
    </row>
  </sheetData>
  <sheetProtection selectLockedCells="1" selectUnlockedCells="1"/>
  <mergeCells count="53">
    <mergeCell ref="H49:I49"/>
    <mergeCell ref="A50:Q50"/>
    <mergeCell ref="A52:P52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B26:B27"/>
    <mergeCell ref="H26:I26"/>
    <mergeCell ref="H27:I27"/>
    <mergeCell ref="H28:I28"/>
    <mergeCell ref="H29:I29"/>
    <mergeCell ref="H30:I30"/>
    <mergeCell ref="H20:I20"/>
    <mergeCell ref="H21:I21"/>
    <mergeCell ref="H22:I22"/>
    <mergeCell ref="H23:I23"/>
    <mergeCell ref="H24:I24"/>
    <mergeCell ref="H25:I25"/>
    <mergeCell ref="B15:B16"/>
    <mergeCell ref="H15:I15"/>
    <mergeCell ref="H16:I16"/>
    <mergeCell ref="H17:I17"/>
    <mergeCell ref="H18:I18"/>
    <mergeCell ref="H19:I19"/>
    <mergeCell ref="N7:Q7"/>
    <mergeCell ref="H9:I9"/>
    <mergeCell ref="H10:I10"/>
    <mergeCell ref="H11:I11"/>
    <mergeCell ref="H12:I12"/>
    <mergeCell ref="B13:B14"/>
    <mergeCell ref="H13:I13"/>
    <mergeCell ref="H14:I14"/>
    <mergeCell ref="E2:I2"/>
    <mergeCell ref="A7:A8"/>
    <mergeCell ref="C7:C8"/>
    <mergeCell ref="E7:G7"/>
    <mergeCell ref="H7:I8"/>
    <mergeCell ref="J7:M7"/>
  </mergeCells>
  <pageMargins left="0.6694444444444444" right="0.55138888888888893" top="0.74791666666666667" bottom="0.39374999999999999" header="0.51180555555555551" footer="0.51180555555555551"/>
  <pageSetup paperSize="9" scale="41" firstPageNumber="0" orientation="landscape" horizontalDpi="300" verticalDpi="300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view="pageBreakPreview" topLeftCell="E26" zoomScale="87" zoomScaleNormal="87" zoomScaleSheetLayoutView="87" workbookViewId="0">
      <selection activeCell="J35" sqref="J35"/>
    </sheetView>
  </sheetViews>
  <sheetFormatPr defaultColWidth="9.42578125" defaultRowHeight="18.95" customHeight="1" x14ac:dyDescent="0.25"/>
  <cols>
    <col min="1" max="1" width="16.42578125" style="1" customWidth="1"/>
    <col min="2" max="2" width="57.5703125" style="1" customWidth="1"/>
    <col min="3" max="3" width="21.85546875" style="1" customWidth="1"/>
    <col min="4" max="4" width="22.140625" style="1" customWidth="1"/>
    <col min="5" max="7" width="16.42578125" style="1" customWidth="1"/>
    <col min="8" max="8" width="9.28515625" style="1" customWidth="1"/>
    <col min="9" max="9" width="18" style="1" customWidth="1"/>
    <col min="10" max="17" width="13.7109375" style="1" customWidth="1"/>
    <col min="18" max="38" width="15.42578125" style="1" customWidth="1"/>
    <col min="39" max="16384" width="9.42578125" style="1"/>
  </cols>
  <sheetData>
    <row r="1" spans="1:18" ht="15.6" customHeight="1" x14ac:dyDescent="0.25"/>
    <row r="2" spans="1:18" ht="32.25" customHeight="1" x14ac:dyDescent="0.5">
      <c r="A2" s="2"/>
      <c r="B2" s="2" t="s">
        <v>0</v>
      </c>
      <c r="C2" s="49"/>
      <c r="D2" s="49"/>
      <c r="E2" s="172" t="s">
        <v>1</v>
      </c>
      <c r="F2" s="172"/>
      <c r="G2" s="172"/>
      <c r="H2" s="172"/>
      <c r="I2" s="172"/>
      <c r="J2" s="50"/>
      <c r="P2"/>
    </row>
    <row r="3" spans="1:18" ht="22.35" customHeight="1" x14ac:dyDescent="0.35">
      <c r="A3" s="7" t="s">
        <v>59</v>
      </c>
      <c r="B3" s="7"/>
      <c r="C3" s="51"/>
      <c r="D3" s="49"/>
      <c r="E3" s="49"/>
      <c r="F3" s="49"/>
      <c r="G3" s="52"/>
      <c r="H3" s="52"/>
      <c r="I3" s="52"/>
      <c r="J3" s="49"/>
      <c r="K3" s="49"/>
      <c r="L3" s="49"/>
    </row>
    <row r="4" spans="1:18" ht="22.35" customHeight="1" x14ac:dyDescent="0.35">
      <c r="A4" s="7" t="s">
        <v>3</v>
      </c>
      <c r="B4" s="7"/>
      <c r="C4" s="51"/>
      <c r="D4" s="51"/>
      <c r="E4" s="51"/>
      <c r="F4" s="51"/>
      <c r="G4" s="51"/>
      <c r="H4" s="51"/>
      <c r="I4" s="51"/>
      <c r="J4" s="53"/>
      <c r="K4" s="51"/>
      <c r="L4" s="51"/>
      <c r="M4" s="48"/>
      <c r="N4" s="48"/>
      <c r="O4" s="48"/>
      <c r="P4" s="48"/>
      <c r="Q4" s="48"/>
    </row>
    <row r="5" spans="1:18" ht="22.35" customHeight="1" x14ac:dyDescent="0.35">
      <c r="A5" s="12" t="s">
        <v>60</v>
      </c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48"/>
      <c r="N5" s="48"/>
      <c r="O5" s="48"/>
      <c r="P5" s="48"/>
      <c r="Q5" s="48"/>
    </row>
    <row r="6" spans="1:18" ht="24" customHeight="1" x14ac:dyDescent="0.35">
      <c r="A6" s="12" t="s">
        <v>5</v>
      </c>
      <c r="B6" s="12"/>
      <c r="C6" s="51"/>
      <c r="D6" s="51"/>
      <c r="E6" s="54"/>
      <c r="F6" s="55"/>
      <c r="G6" s="55"/>
      <c r="H6" s="56"/>
      <c r="I6" s="57"/>
      <c r="J6" s="56"/>
      <c r="K6" s="57"/>
      <c r="L6" s="57"/>
      <c r="M6" s="58"/>
      <c r="N6" s="58"/>
      <c r="O6" s="58"/>
      <c r="P6" s="58"/>
      <c r="Q6" s="59"/>
    </row>
    <row r="7" spans="1:18" ht="25.35" customHeight="1" x14ac:dyDescent="0.35">
      <c r="A7" s="173" t="s">
        <v>6</v>
      </c>
      <c r="B7" s="60" t="s">
        <v>7</v>
      </c>
      <c r="C7" s="174" t="s">
        <v>8</v>
      </c>
      <c r="D7" s="61" t="s">
        <v>9</v>
      </c>
      <c r="E7" s="175" t="s">
        <v>10</v>
      </c>
      <c r="F7" s="175"/>
      <c r="G7" s="175"/>
      <c r="H7" s="176" t="s">
        <v>61</v>
      </c>
      <c r="I7" s="176"/>
      <c r="J7" s="177" t="s">
        <v>62</v>
      </c>
      <c r="K7" s="177"/>
      <c r="L7" s="177"/>
      <c r="M7" s="177"/>
      <c r="N7" s="177" t="s">
        <v>63</v>
      </c>
      <c r="O7" s="177"/>
      <c r="P7" s="177"/>
      <c r="Q7" s="177"/>
      <c r="R7"/>
    </row>
    <row r="8" spans="1:18" ht="23.85" customHeight="1" x14ac:dyDescent="0.35">
      <c r="A8" s="173"/>
      <c r="B8" s="61" t="s">
        <v>14</v>
      </c>
      <c r="C8" s="174"/>
      <c r="D8" s="64" t="s">
        <v>15</v>
      </c>
      <c r="E8" s="65" t="s">
        <v>16</v>
      </c>
      <c r="F8" s="66" t="s">
        <v>17</v>
      </c>
      <c r="G8" s="67" t="s">
        <v>18</v>
      </c>
      <c r="H8" s="176"/>
      <c r="I8" s="176"/>
      <c r="J8" s="62" t="s">
        <v>19</v>
      </c>
      <c r="K8" s="68" t="s">
        <v>20</v>
      </c>
      <c r="L8" s="68" t="s">
        <v>21</v>
      </c>
      <c r="M8" s="69" t="s">
        <v>22</v>
      </c>
      <c r="N8" s="69" t="s">
        <v>23</v>
      </c>
      <c r="O8" s="69" t="s">
        <v>24</v>
      </c>
      <c r="P8" s="66" t="s">
        <v>25</v>
      </c>
      <c r="Q8" s="66" t="s">
        <v>26</v>
      </c>
      <c r="R8"/>
    </row>
    <row r="9" spans="1:18" ht="18.399999999999999" customHeight="1" x14ac:dyDescent="0.35">
      <c r="A9" s="70">
        <v>1</v>
      </c>
      <c r="B9" s="70">
        <v>2</v>
      </c>
      <c r="C9" s="71"/>
      <c r="D9" s="70">
        <v>3</v>
      </c>
      <c r="E9" s="70">
        <v>4</v>
      </c>
      <c r="F9" s="68">
        <v>5</v>
      </c>
      <c r="G9" s="72">
        <v>6</v>
      </c>
      <c r="H9" s="178">
        <v>7</v>
      </c>
      <c r="I9" s="178"/>
      <c r="J9" s="73">
        <v>8</v>
      </c>
      <c r="K9" s="66">
        <v>9</v>
      </c>
      <c r="L9" s="66">
        <v>10</v>
      </c>
      <c r="M9" s="68">
        <v>11</v>
      </c>
      <c r="N9" s="68">
        <v>12</v>
      </c>
      <c r="O9" s="68">
        <v>13</v>
      </c>
      <c r="P9" s="68">
        <v>14</v>
      </c>
      <c r="Q9" s="68">
        <v>15</v>
      </c>
      <c r="R9"/>
    </row>
    <row r="10" spans="1:18" ht="20.100000000000001" customHeight="1" x14ac:dyDescent="0.4">
      <c r="A10" s="34"/>
      <c r="B10" s="34" t="s">
        <v>27</v>
      </c>
      <c r="C10" s="74"/>
      <c r="D10" s="34"/>
      <c r="E10" s="34"/>
      <c r="F10" s="75"/>
      <c r="G10" s="76"/>
      <c r="H10" s="179"/>
      <c r="I10" s="179"/>
      <c r="J10" s="77"/>
      <c r="K10" s="78"/>
      <c r="L10" s="78"/>
      <c r="M10" s="75"/>
      <c r="N10" s="75"/>
      <c r="O10" s="75"/>
      <c r="P10" s="75"/>
      <c r="Q10" s="75"/>
      <c r="R10"/>
    </row>
    <row r="11" spans="1:18" ht="22.15" customHeight="1" x14ac:dyDescent="0.35">
      <c r="A11" s="31">
        <v>1</v>
      </c>
      <c r="B11" s="31" t="s">
        <v>64</v>
      </c>
      <c r="C11" s="31" t="s">
        <v>29</v>
      </c>
      <c r="D11" s="79" t="s">
        <v>65</v>
      </c>
      <c r="E11" s="31">
        <v>2.4</v>
      </c>
      <c r="F11" s="80">
        <v>2.48</v>
      </c>
      <c r="G11" s="81">
        <v>29.8</v>
      </c>
      <c r="H11" s="167">
        <v>151.12</v>
      </c>
      <c r="I11" s="167"/>
      <c r="J11" s="82">
        <v>3.3000000000000002E-2</v>
      </c>
      <c r="K11" s="82">
        <v>0</v>
      </c>
      <c r="L11" s="80">
        <v>40</v>
      </c>
      <c r="M11" s="80">
        <v>0</v>
      </c>
      <c r="N11" s="80">
        <v>8.1</v>
      </c>
      <c r="O11" s="80">
        <v>22.5</v>
      </c>
      <c r="P11" s="80">
        <v>3.9</v>
      </c>
      <c r="Q11" s="80">
        <v>0.38</v>
      </c>
      <c r="R11"/>
    </row>
    <row r="12" spans="1:18" ht="22.15" customHeight="1" x14ac:dyDescent="0.4">
      <c r="A12" s="31"/>
      <c r="B12" s="31"/>
      <c r="C12" s="34" t="s">
        <v>30</v>
      </c>
      <c r="D12" s="79" t="s">
        <v>66</v>
      </c>
      <c r="E12" s="31">
        <v>4.8</v>
      </c>
      <c r="F12" s="80">
        <v>4.96</v>
      </c>
      <c r="G12" s="81">
        <v>59.6</v>
      </c>
      <c r="H12" s="167">
        <v>302.24</v>
      </c>
      <c r="I12" s="167"/>
      <c r="J12" s="82">
        <v>3.3000000000000002E-2</v>
      </c>
      <c r="K12" s="82">
        <v>0</v>
      </c>
      <c r="L12" s="80">
        <v>80</v>
      </c>
      <c r="M12" s="80">
        <v>0</v>
      </c>
      <c r="N12" s="80">
        <v>16.2</v>
      </c>
      <c r="O12" s="80">
        <v>45</v>
      </c>
      <c r="P12" s="80">
        <v>7.8</v>
      </c>
      <c r="Q12" s="80">
        <v>0.76</v>
      </c>
      <c r="R12"/>
    </row>
    <row r="13" spans="1:18" ht="22.15" customHeight="1" x14ac:dyDescent="0.35">
      <c r="A13" s="31">
        <v>181</v>
      </c>
      <c r="B13" s="165" t="s">
        <v>67</v>
      </c>
      <c r="C13" s="31" t="s">
        <v>29</v>
      </c>
      <c r="D13" s="31">
        <v>220</v>
      </c>
      <c r="E13" s="31">
        <v>6.11</v>
      </c>
      <c r="F13" s="31">
        <v>10.72</v>
      </c>
      <c r="G13" s="36">
        <v>42.36</v>
      </c>
      <c r="H13" s="166">
        <v>291</v>
      </c>
      <c r="I13" s="166"/>
      <c r="J13" s="37">
        <v>0.08</v>
      </c>
      <c r="K13" s="31">
        <v>1.17</v>
      </c>
      <c r="L13" s="31">
        <v>58</v>
      </c>
      <c r="M13" s="31">
        <v>0</v>
      </c>
      <c r="N13" s="31">
        <v>134.07</v>
      </c>
      <c r="O13" s="31">
        <v>118.19</v>
      </c>
      <c r="P13" s="31">
        <v>20.3</v>
      </c>
      <c r="Q13" s="31">
        <v>0.5</v>
      </c>
      <c r="R13"/>
    </row>
    <row r="14" spans="1:18" ht="31.35" customHeight="1" x14ac:dyDescent="0.4">
      <c r="A14" s="31"/>
      <c r="B14" s="165"/>
      <c r="C14" s="34" t="s">
        <v>30</v>
      </c>
      <c r="D14" s="31">
        <v>220</v>
      </c>
      <c r="E14" s="31">
        <v>6.11</v>
      </c>
      <c r="F14" s="31">
        <v>10.72</v>
      </c>
      <c r="G14" s="36">
        <v>42.36</v>
      </c>
      <c r="H14" s="166">
        <v>291</v>
      </c>
      <c r="I14" s="166"/>
      <c r="J14" s="37">
        <v>0.08</v>
      </c>
      <c r="K14" s="31">
        <v>1.17</v>
      </c>
      <c r="L14" s="31">
        <v>58</v>
      </c>
      <c r="M14" s="31">
        <v>0</v>
      </c>
      <c r="N14" s="31">
        <v>134.07</v>
      </c>
      <c r="O14" s="31">
        <v>118.19</v>
      </c>
      <c r="P14" s="31">
        <v>20.3</v>
      </c>
      <c r="Q14" s="31">
        <v>0.5</v>
      </c>
      <c r="R14"/>
    </row>
    <row r="15" spans="1:18" ht="25.35" customHeight="1" x14ac:dyDescent="0.35">
      <c r="A15" s="31" t="s">
        <v>68</v>
      </c>
      <c r="B15" s="31" t="s">
        <v>69</v>
      </c>
      <c r="C15" s="31" t="s">
        <v>29</v>
      </c>
      <c r="D15" s="31">
        <v>215</v>
      </c>
      <c r="E15" s="31">
        <v>3.72</v>
      </c>
      <c r="F15" s="31">
        <v>3.36</v>
      </c>
      <c r="G15" s="36">
        <v>12.2</v>
      </c>
      <c r="H15" s="166">
        <v>93.2</v>
      </c>
      <c r="I15" s="166"/>
      <c r="J15" s="37">
        <v>5.6000000000000001E-2</v>
      </c>
      <c r="K15" s="31">
        <v>1.58</v>
      </c>
      <c r="L15" s="31">
        <v>24.4</v>
      </c>
      <c r="M15" s="31">
        <v>0</v>
      </c>
      <c r="N15" s="31">
        <v>152.19999999999999</v>
      </c>
      <c r="O15" s="31">
        <v>124.6</v>
      </c>
      <c r="P15" s="31">
        <v>21.34</v>
      </c>
      <c r="Q15" s="31">
        <v>0.47</v>
      </c>
      <c r="R15"/>
    </row>
    <row r="16" spans="1:18" ht="26.85" customHeight="1" x14ac:dyDescent="0.4">
      <c r="A16" s="31"/>
      <c r="B16" s="31"/>
      <c r="C16" s="34" t="s">
        <v>30</v>
      </c>
      <c r="D16" s="31">
        <v>215</v>
      </c>
      <c r="E16" s="31">
        <v>3.72</v>
      </c>
      <c r="F16" s="31">
        <v>3.36</v>
      </c>
      <c r="G16" s="36">
        <v>12.2</v>
      </c>
      <c r="H16" s="166">
        <v>93.2</v>
      </c>
      <c r="I16" s="166"/>
      <c r="J16" s="37">
        <v>5.6000000000000001E-2</v>
      </c>
      <c r="K16" s="31">
        <v>1.58</v>
      </c>
      <c r="L16" s="31">
        <v>24.4</v>
      </c>
      <c r="M16" s="31">
        <v>0</v>
      </c>
      <c r="N16" s="31">
        <v>152.19999999999999</v>
      </c>
      <c r="O16" s="31">
        <v>124.6</v>
      </c>
      <c r="P16" s="31">
        <v>21.34</v>
      </c>
      <c r="Q16" s="31">
        <v>0.47</v>
      </c>
      <c r="R16"/>
    </row>
    <row r="17" spans="1:18" ht="28.35" customHeight="1" x14ac:dyDescent="0.35">
      <c r="A17" s="31" t="s">
        <v>36</v>
      </c>
      <c r="B17" s="31" t="s">
        <v>37</v>
      </c>
      <c r="C17" s="31" t="s">
        <v>29</v>
      </c>
      <c r="D17" s="31">
        <v>30</v>
      </c>
      <c r="E17" s="31">
        <v>1.9</v>
      </c>
      <c r="F17" s="31">
        <v>0.93</v>
      </c>
      <c r="G17" s="36">
        <v>13.1</v>
      </c>
      <c r="H17" s="167">
        <v>68.400000000000006</v>
      </c>
      <c r="I17" s="167"/>
      <c r="J17" s="37">
        <v>3.3000000000000002E-2</v>
      </c>
      <c r="K17" s="37">
        <v>0</v>
      </c>
      <c r="L17" s="31">
        <v>3.0000000000000001E-3</v>
      </c>
      <c r="M17" s="31">
        <v>0</v>
      </c>
      <c r="N17" s="31">
        <v>5.7</v>
      </c>
      <c r="O17" s="31">
        <v>19.5</v>
      </c>
      <c r="P17" s="31">
        <v>3.9</v>
      </c>
      <c r="Q17" s="31">
        <v>0.36</v>
      </c>
      <c r="R17"/>
    </row>
    <row r="18" spans="1:18" ht="23.85" customHeight="1" x14ac:dyDescent="0.4">
      <c r="A18" s="31"/>
      <c r="B18" s="31"/>
      <c r="C18" s="34" t="s">
        <v>30</v>
      </c>
      <c r="D18" s="31">
        <v>40</v>
      </c>
      <c r="E18" s="31">
        <v>2.52</v>
      </c>
      <c r="F18" s="31">
        <v>1.24</v>
      </c>
      <c r="G18" s="36">
        <v>17.46</v>
      </c>
      <c r="H18" s="167">
        <v>91.2</v>
      </c>
      <c r="I18" s="167"/>
      <c r="J18" s="37">
        <v>4.3999999999999997E-2</v>
      </c>
      <c r="K18" s="37">
        <v>0</v>
      </c>
      <c r="L18" s="31">
        <v>4.0000000000000001E-3</v>
      </c>
      <c r="M18" s="31">
        <v>0</v>
      </c>
      <c r="N18" s="31">
        <v>7.6</v>
      </c>
      <c r="O18" s="31">
        <v>26</v>
      </c>
      <c r="P18" s="31">
        <v>5.2</v>
      </c>
      <c r="Q18" s="31">
        <v>0.48</v>
      </c>
      <c r="R18"/>
    </row>
    <row r="19" spans="1:18" ht="25.35" customHeight="1" x14ac:dyDescent="0.4">
      <c r="A19" s="31"/>
      <c r="B19" s="34" t="s">
        <v>38</v>
      </c>
      <c r="C19" s="31" t="s">
        <v>29</v>
      </c>
      <c r="D19" s="83">
        <f t="shared" ref="D19:H20" si="0">D11+D13+D15+D17</f>
        <v>505</v>
      </c>
      <c r="E19" s="83">
        <f t="shared" si="0"/>
        <v>14.13</v>
      </c>
      <c r="F19" s="83">
        <f t="shared" si="0"/>
        <v>17.490000000000002</v>
      </c>
      <c r="G19" s="83">
        <f t="shared" si="0"/>
        <v>97.46</v>
      </c>
      <c r="H19" s="180">
        <f t="shared" si="0"/>
        <v>603.72</v>
      </c>
      <c r="I19" s="180"/>
      <c r="J19" s="83">
        <f t="shared" ref="J19:Q20" si="1">J11+J13+J15+J17</f>
        <v>0.20200000000000001</v>
      </c>
      <c r="K19" s="83">
        <f t="shared" si="1"/>
        <v>2.75</v>
      </c>
      <c r="L19" s="83">
        <f t="shared" si="1"/>
        <v>122.40300000000001</v>
      </c>
      <c r="M19" s="83">
        <f t="shared" si="1"/>
        <v>0</v>
      </c>
      <c r="N19" s="83">
        <f t="shared" si="1"/>
        <v>300.07</v>
      </c>
      <c r="O19" s="83">
        <f t="shared" si="1"/>
        <v>284.78999999999996</v>
      </c>
      <c r="P19" s="83">
        <f t="shared" si="1"/>
        <v>49.44</v>
      </c>
      <c r="Q19" s="83">
        <f t="shared" si="1"/>
        <v>1.71</v>
      </c>
      <c r="R19"/>
    </row>
    <row r="20" spans="1:18" ht="25.35" customHeight="1" x14ac:dyDescent="0.4">
      <c r="A20" s="31"/>
      <c r="B20" s="34" t="s">
        <v>38</v>
      </c>
      <c r="C20" s="34" t="s">
        <v>30</v>
      </c>
      <c r="D20" s="83">
        <f t="shared" si="0"/>
        <v>555</v>
      </c>
      <c r="E20" s="83">
        <f t="shared" si="0"/>
        <v>17.150000000000002</v>
      </c>
      <c r="F20" s="83">
        <f t="shared" si="0"/>
        <v>20.279999999999998</v>
      </c>
      <c r="G20" s="83">
        <f t="shared" si="0"/>
        <v>131.62</v>
      </c>
      <c r="H20" s="180">
        <f t="shared" si="0"/>
        <v>777.6400000000001</v>
      </c>
      <c r="I20" s="180"/>
      <c r="J20" s="83">
        <f t="shared" si="1"/>
        <v>0.21300000000000002</v>
      </c>
      <c r="K20" s="83">
        <f t="shared" si="1"/>
        <v>2.75</v>
      </c>
      <c r="L20" s="83">
        <f t="shared" si="1"/>
        <v>162.404</v>
      </c>
      <c r="M20" s="83">
        <f t="shared" si="1"/>
        <v>0</v>
      </c>
      <c r="N20" s="83">
        <f t="shared" si="1"/>
        <v>310.07</v>
      </c>
      <c r="O20" s="83">
        <f t="shared" si="1"/>
        <v>313.78999999999996</v>
      </c>
      <c r="P20" s="83">
        <f t="shared" si="1"/>
        <v>54.64</v>
      </c>
      <c r="Q20" s="83">
        <f t="shared" si="1"/>
        <v>2.21</v>
      </c>
      <c r="R20"/>
    </row>
    <row r="21" spans="1:18" ht="28.35" customHeight="1" x14ac:dyDescent="0.25">
      <c r="A21" s="84"/>
      <c r="B21" s="84"/>
      <c r="C21" s="84"/>
      <c r="D21" s="84"/>
      <c r="E21" s="84"/>
      <c r="F21" s="84"/>
      <c r="G21" s="84"/>
      <c r="H21" s="181"/>
      <c r="I21" s="181"/>
      <c r="J21" s="84"/>
      <c r="K21" s="84"/>
      <c r="L21" s="84"/>
      <c r="M21" s="84"/>
      <c r="N21" s="84"/>
      <c r="O21" s="84"/>
      <c r="P21" s="84"/>
      <c r="Q21" s="84"/>
      <c r="R21"/>
    </row>
    <row r="22" spans="1:18" ht="26.85" customHeight="1" x14ac:dyDescent="0.25">
      <c r="A22" s="84"/>
      <c r="B22" s="84"/>
      <c r="C22" s="84"/>
      <c r="D22" s="84"/>
      <c r="E22" s="84"/>
      <c r="F22" s="84"/>
      <c r="G22" s="84"/>
      <c r="H22" s="181"/>
      <c r="I22" s="181"/>
      <c r="J22" s="84"/>
      <c r="K22" s="84"/>
      <c r="L22" s="84"/>
      <c r="M22" s="84"/>
      <c r="N22" s="84"/>
      <c r="O22" s="84"/>
      <c r="P22" s="84"/>
      <c r="Q22" s="84"/>
      <c r="R22"/>
    </row>
    <row r="23" spans="1:18" ht="22.15" customHeight="1" x14ac:dyDescent="0.4">
      <c r="A23" s="31"/>
      <c r="B23" s="85"/>
      <c r="C23" s="86"/>
      <c r="D23" s="31"/>
      <c r="E23" s="34"/>
      <c r="F23" s="34"/>
      <c r="G23" s="87"/>
      <c r="H23" s="182"/>
      <c r="I23" s="182"/>
      <c r="J23" s="88"/>
      <c r="K23" s="34"/>
      <c r="L23" s="34"/>
      <c r="M23" s="34"/>
      <c r="N23" s="34"/>
      <c r="O23" s="34"/>
      <c r="P23" s="34"/>
      <c r="Q23" s="34"/>
      <c r="R23"/>
    </row>
    <row r="24" spans="1:18" ht="20.100000000000001" customHeight="1" x14ac:dyDescent="0.4">
      <c r="A24" s="31"/>
      <c r="B24" s="34" t="s">
        <v>39</v>
      </c>
      <c r="C24" s="31"/>
      <c r="D24" s="43"/>
      <c r="E24" s="31"/>
      <c r="F24" s="31"/>
      <c r="G24" s="31"/>
      <c r="H24" s="166"/>
      <c r="I24" s="166"/>
      <c r="J24" s="31"/>
      <c r="K24" s="31"/>
      <c r="L24" s="31"/>
      <c r="M24" s="31"/>
      <c r="N24" s="31"/>
      <c r="O24" s="31"/>
      <c r="P24" s="31"/>
      <c r="Q24" s="31"/>
      <c r="R24"/>
    </row>
    <row r="25" spans="1:18" ht="25.35" customHeight="1" x14ac:dyDescent="0.35">
      <c r="A25" s="89">
        <v>51</v>
      </c>
      <c r="B25" s="89" t="s">
        <v>70</v>
      </c>
      <c r="C25" s="31" t="s">
        <v>29</v>
      </c>
      <c r="D25" s="89">
        <v>60</v>
      </c>
      <c r="E25" s="89">
        <v>1.1000000000000001</v>
      </c>
      <c r="F25" s="89">
        <v>3.62</v>
      </c>
      <c r="G25" s="89">
        <v>12.64</v>
      </c>
      <c r="H25" s="183">
        <v>80.400000000000006</v>
      </c>
      <c r="I25" s="183"/>
      <c r="J25" s="89">
        <v>2.3E-2</v>
      </c>
      <c r="K25" s="89">
        <v>3.31</v>
      </c>
      <c r="L25" s="89">
        <v>0</v>
      </c>
      <c r="M25" s="89">
        <v>0</v>
      </c>
      <c r="N25" s="89">
        <v>3.11</v>
      </c>
      <c r="O25" s="89">
        <v>35.5</v>
      </c>
      <c r="P25" s="89">
        <v>18.5</v>
      </c>
      <c r="Q25" s="89">
        <v>1</v>
      </c>
      <c r="R25"/>
    </row>
    <row r="26" spans="1:18" ht="22.15" customHeight="1" x14ac:dyDescent="0.4">
      <c r="A26" s="89"/>
      <c r="B26" s="89"/>
      <c r="C26" s="34" t="s">
        <v>30</v>
      </c>
      <c r="D26" s="89">
        <v>100</v>
      </c>
      <c r="E26" s="89">
        <v>1.85</v>
      </c>
      <c r="F26" s="89">
        <v>6.04</v>
      </c>
      <c r="G26" s="89">
        <v>18.059999999999999</v>
      </c>
      <c r="H26" s="183">
        <v>134</v>
      </c>
      <c r="I26" s="183"/>
      <c r="J26" s="89">
        <v>3.9E-2</v>
      </c>
      <c r="K26" s="89">
        <v>5.53</v>
      </c>
      <c r="L26" s="89">
        <v>0</v>
      </c>
      <c r="M26" s="89">
        <v>0</v>
      </c>
      <c r="N26" s="89">
        <v>5.19</v>
      </c>
      <c r="O26" s="89">
        <v>59.31</v>
      </c>
      <c r="P26" s="89">
        <v>30.83</v>
      </c>
      <c r="Q26" s="89">
        <v>1.66</v>
      </c>
      <c r="R26"/>
    </row>
    <row r="27" spans="1:18" ht="24" customHeight="1" x14ac:dyDescent="0.35">
      <c r="A27" s="31">
        <v>101</v>
      </c>
      <c r="B27" s="165" t="s">
        <v>71</v>
      </c>
      <c r="C27" s="31" t="s">
        <v>29</v>
      </c>
      <c r="D27" s="38">
        <v>202</v>
      </c>
      <c r="E27" s="31">
        <v>1.55</v>
      </c>
      <c r="F27" s="31">
        <v>2.1800000000000002</v>
      </c>
      <c r="G27" s="31">
        <v>11.66</v>
      </c>
      <c r="H27" s="166">
        <v>72.599999999999994</v>
      </c>
      <c r="I27" s="166"/>
      <c r="J27" s="31">
        <v>7.5999999999999998E-2</v>
      </c>
      <c r="K27" s="31">
        <v>6.6</v>
      </c>
      <c r="L27" s="31">
        <v>0</v>
      </c>
      <c r="M27" s="31">
        <v>0</v>
      </c>
      <c r="N27" s="31">
        <v>18.440000000000001</v>
      </c>
      <c r="O27" s="31">
        <v>50.04</v>
      </c>
      <c r="P27" s="31">
        <v>18.22</v>
      </c>
      <c r="Q27" s="31">
        <v>0.4</v>
      </c>
      <c r="R27"/>
    </row>
    <row r="28" spans="1:18" ht="25.15" customHeight="1" x14ac:dyDescent="0.4">
      <c r="A28" s="31">
        <v>241</v>
      </c>
      <c r="B28" s="165"/>
      <c r="C28" s="34" t="s">
        <v>30</v>
      </c>
      <c r="D28" s="31">
        <v>252</v>
      </c>
      <c r="E28" s="31">
        <v>1.97</v>
      </c>
      <c r="F28" s="31">
        <v>2.73</v>
      </c>
      <c r="G28" s="36">
        <v>14.58</v>
      </c>
      <c r="H28" s="166">
        <v>90.75</v>
      </c>
      <c r="I28" s="166"/>
      <c r="J28" s="37">
        <v>9.5000000000000001E-2</v>
      </c>
      <c r="K28" s="31">
        <v>8.25</v>
      </c>
      <c r="L28" s="31">
        <v>0</v>
      </c>
      <c r="M28" s="31">
        <v>0</v>
      </c>
      <c r="N28" s="31">
        <v>23.05</v>
      </c>
      <c r="O28" s="31">
        <v>62.55</v>
      </c>
      <c r="P28" s="31">
        <v>22.8</v>
      </c>
      <c r="Q28" s="31">
        <v>0.88</v>
      </c>
      <c r="R28"/>
    </row>
    <row r="29" spans="1:18" ht="21" customHeight="1" x14ac:dyDescent="0.35">
      <c r="A29" s="31" t="s">
        <v>72</v>
      </c>
      <c r="B29" s="40" t="s">
        <v>73</v>
      </c>
      <c r="C29" s="31" t="s">
        <v>29</v>
      </c>
      <c r="D29" s="31">
        <v>250</v>
      </c>
      <c r="E29" s="31">
        <v>16</v>
      </c>
      <c r="F29" s="31">
        <v>13.3</v>
      </c>
      <c r="G29" s="36">
        <v>36.6</v>
      </c>
      <c r="H29" s="166">
        <v>321.5</v>
      </c>
      <c r="I29" s="166"/>
      <c r="J29" s="37">
        <v>0.26</v>
      </c>
      <c r="K29" s="31">
        <v>38</v>
      </c>
      <c r="L29" s="31">
        <v>0</v>
      </c>
      <c r="M29" s="31">
        <v>0</v>
      </c>
      <c r="N29" s="31">
        <v>37</v>
      </c>
      <c r="O29" s="31">
        <v>285</v>
      </c>
      <c r="P29" s="31">
        <v>47.25</v>
      </c>
      <c r="Q29" s="31">
        <v>3.5</v>
      </c>
      <c r="R29"/>
    </row>
    <row r="30" spans="1:18" ht="22.15" customHeight="1" x14ac:dyDescent="0.4">
      <c r="A30" s="31"/>
      <c r="B30" s="90"/>
      <c r="C30" s="34" t="s">
        <v>30</v>
      </c>
      <c r="D30" s="31">
        <v>280</v>
      </c>
      <c r="E30" s="31">
        <v>16.55</v>
      </c>
      <c r="F30" s="31">
        <v>13.47</v>
      </c>
      <c r="G30" s="36">
        <v>40.78</v>
      </c>
      <c r="H30" s="166">
        <v>350.55</v>
      </c>
      <c r="I30" s="166"/>
      <c r="J30" s="37">
        <v>0.28500000000000003</v>
      </c>
      <c r="K30" s="31">
        <v>41.98</v>
      </c>
      <c r="L30" s="31">
        <v>0</v>
      </c>
      <c r="M30" s="31">
        <v>0</v>
      </c>
      <c r="N30" s="31">
        <v>40.58</v>
      </c>
      <c r="O30" s="31">
        <v>299.76</v>
      </c>
      <c r="P30" s="31">
        <v>53.25</v>
      </c>
      <c r="Q30" s="31">
        <v>3.72</v>
      </c>
      <c r="R30"/>
    </row>
    <row r="31" spans="1:18" ht="21" customHeight="1" x14ac:dyDescent="0.35">
      <c r="A31" s="31">
        <v>388</v>
      </c>
      <c r="B31" s="165" t="s">
        <v>74</v>
      </c>
      <c r="C31" s="31" t="s">
        <v>29</v>
      </c>
      <c r="D31" s="31">
        <v>200</v>
      </c>
      <c r="E31" s="31">
        <v>0.67</v>
      </c>
      <c r="F31" s="31">
        <v>0.27</v>
      </c>
      <c r="G31" s="36">
        <v>15.77</v>
      </c>
      <c r="H31" s="166">
        <v>68.2</v>
      </c>
      <c r="I31" s="166"/>
      <c r="J31" s="37">
        <v>1.2E-2</v>
      </c>
      <c r="K31" s="31">
        <v>100</v>
      </c>
      <c r="L31" s="31">
        <v>0</v>
      </c>
      <c r="M31" s="31">
        <v>0</v>
      </c>
      <c r="N31" s="31">
        <v>21.34</v>
      </c>
      <c r="O31" s="31">
        <v>3.44</v>
      </c>
      <c r="P31" s="31">
        <v>3.44</v>
      </c>
      <c r="Q31" s="31">
        <v>0.63</v>
      </c>
      <c r="R31"/>
    </row>
    <row r="32" spans="1:18" ht="21" customHeight="1" x14ac:dyDescent="0.4">
      <c r="A32" s="31"/>
      <c r="B32" s="165"/>
      <c r="C32" s="34" t="s">
        <v>30</v>
      </c>
      <c r="D32" s="31">
        <v>200</v>
      </c>
      <c r="E32" s="31">
        <v>0.67</v>
      </c>
      <c r="F32" s="31">
        <v>0.27</v>
      </c>
      <c r="G32" s="36">
        <v>15.77</v>
      </c>
      <c r="H32" s="166">
        <v>68.2</v>
      </c>
      <c r="I32" s="166"/>
      <c r="J32" s="37">
        <v>0.01</v>
      </c>
      <c r="K32" s="31">
        <v>100</v>
      </c>
      <c r="L32" s="31">
        <v>0</v>
      </c>
      <c r="M32" s="31">
        <v>0</v>
      </c>
      <c r="N32" s="31">
        <v>21.34</v>
      </c>
      <c r="O32" s="31">
        <v>3.44</v>
      </c>
      <c r="P32" s="31">
        <v>3.44</v>
      </c>
      <c r="Q32" s="31">
        <v>0.63</v>
      </c>
      <c r="R32"/>
    </row>
    <row r="33" spans="1:18" ht="21" customHeight="1" x14ac:dyDescent="0.35">
      <c r="A33" s="31" t="s">
        <v>47</v>
      </c>
      <c r="B33" s="31" t="s">
        <v>48</v>
      </c>
      <c r="C33" s="31" t="s">
        <v>29</v>
      </c>
      <c r="D33" s="31">
        <v>50</v>
      </c>
      <c r="E33" s="31">
        <v>3.35</v>
      </c>
      <c r="F33" s="31">
        <v>0.5</v>
      </c>
      <c r="G33" s="36">
        <v>22.65</v>
      </c>
      <c r="H33" s="166">
        <v>108.5</v>
      </c>
      <c r="I33" s="166"/>
      <c r="J33" s="37">
        <v>5.5E-2</v>
      </c>
      <c r="K33" s="37">
        <v>0</v>
      </c>
      <c r="L33" s="31">
        <v>0</v>
      </c>
      <c r="M33" s="31">
        <v>0</v>
      </c>
      <c r="N33" s="31">
        <v>10</v>
      </c>
      <c r="O33" s="31">
        <v>32.5</v>
      </c>
      <c r="P33" s="31">
        <v>7</v>
      </c>
      <c r="Q33" s="31">
        <v>0.55000000000000004</v>
      </c>
      <c r="R33"/>
    </row>
    <row r="34" spans="1:18" ht="21" customHeight="1" x14ac:dyDescent="0.4">
      <c r="A34" s="31"/>
      <c r="B34" s="31"/>
      <c r="C34" s="34" t="s">
        <v>30</v>
      </c>
      <c r="D34" s="31">
        <v>50</v>
      </c>
      <c r="E34" s="31">
        <v>3.35</v>
      </c>
      <c r="F34" s="31">
        <v>0.5</v>
      </c>
      <c r="G34" s="36">
        <v>22.65</v>
      </c>
      <c r="H34" s="166">
        <v>108.5</v>
      </c>
      <c r="I34" s="166"/>
      <c r="J34" s="37">
        <v>5.5E-2</v>
      </c>
      <c r="K34" s="37">
        <v>0</v>
      </c>
      <c r="L34" s="31">
        <v>0</v>
      </c>
      <c r="M34" s="31">
        <v>0</v>
      </c>
      <c r="N34" s="31">
        <v>10</v>
      </c>
      <c r="O34" s="31">
        <v>32.5</v>
      </c>
      <c r="P34" s="31">
        <v>7</v>
      </c>
      <c r="Q34" s="31">
        <v>0.55000000000000004</v>
      </c>
      <c r="R34"/>
    </row>
    <row r="35" spans="1:18" ht="20.100000000000001" customHeight="1" x14ac:dyDescent="0.35">
      <c r="A35" s="31" t="s">
        <v>49</v>
      </c>
      <c r="B35" s="31" t="s">
        <v>50</v>
      </c>
      <c r="C35" s="31" t="s">
        <v>29</v>
      </c>
      <c r="D35" s="31">
        <v>40</v>
      </c>
      <c r="E35" s="31">
        <v>3.08</v>
      </c>
      <c r="F35" s="31">
        <v>0.56000000000000005</v>
      </c>
      <c r="G35" s="36">
        <v>15.08</v>
      </c>
      <c r="H35" s="166">
        <v>80.400000000000006</v>
      </c>
      <c r="I35" s="166"/>
      <c r="J35" s="37">
        <v>0.08</v>
      </c>
      <c r="K35" s="37">
        <v>0</v>
      </c>
      <c r="L35" s="31">
        <v>6.0000000000000006E-4</v>
      </c>
      <c r="M35" s="31">
        <v>0</v>
      </c>
      <c r="N35" s="31">
        <v>13.2</v>
      </c>
      <c r="O35" s="31">
        <v>77.599999999999994</v>
      </c>
      <c r="P35" s="31">
        <v>22.8</v>
      </c>
      <c r="Q35" s="31">
        <v>1.8</v>
      </c>
      <c r="R35"/>
    </row>
    <row r="36" spans="1:18" ht="21" customHeight="1" x14ac:dyDescent="0.4">
      <c r="A36" s="31"/>
      <c r="B36" s="31"/>
      <c r="C36" s="34" t="s">
        <v>30</v>
      </c>
      <c r="D36" s="31">
        <v>50</v>
      </c>
      <c r="E36" s="31">
        <v>3.85</v>
      </c>
      <c r="F36" s="31">
        <v>0.7</v>
      </c>
      <c r="G36" s="36">
        <v>18.850000000000001</v>
      </c>
      <c r="H36" s="166">
        <v>100.5</v>
      </c>
      <c r="I36" s="166"/>
      <c r="J36" s="37">
        <v>0.1</v>
      </c>
      <c r="K36" s="37">
        <v>0</v>
      </c>
      <c r="L36" s="31">
        <v>2E-3</v>
      </c>
      <c r="M36" s="31">
        <v>0</v>
      </c>
      <c r="N36" s="31">
        <v>16.5</v>
      </c>
      <c r="O36" s="31">
        <v>97</v>
      </c>
      <c r="P36" s="31">
        <v>28.5</v>
      </c>
      <c r="Q36" s="31">
        <v>2.25</v>
      </c>
      <c r="R36"/>
    </row>
    <row r="37" spans="1:18" ht="21" customHeight="1" x14ac:dyDescent="0.4">
      <c r="A37" s="31"/>
      <c r="B37" s="34" t="s">
        <v>38</v>
      </c>
      <c r="C37" s="31" t="s">
        <v>29</v>
      </c>
      <c r="D37" s="34">
        <f t="shared" ref="D37:H38" si="2">D25+D27+D29+D31+D33+D35</f>
        <v>802</v>
      </c>
      <c r="E37" s="34">
        <f t="shared" si="2"/>
        <v>25.75</v>
      </c>
      <c r="F37" s="34">
        <f t="shared" si="2"/>
        <v>20.43</v>
      </c>
      <c r="G37" s="34">
        <f t="shared" si="2"/>
        <v>114.39999999999999</v>
      </c>
      <c r="H37" s="168">
        <f t="shared" si="2"/>
        <v>731.6</v>
      </c>
      <c r="I37" s="168"/>
      <c r="J37" s="34">
        <f t="shared" ref="J37:Q38" si="3">J25+J27+J29+J31+J33+J35</f>
        <v>0.50600000000000001</v>
      </c>
      <c r="K37" s="34">
        <f t="shared" si="3"/>
        <v>147.91</v>
      </c>
      <c r="L37" s="34">
        <f t="shared" si="3"/>
        <v>6.0000000000000006E-4</v>
      </c>
      <c r="M37" s="34">
        <f t="shared" si="3"/>
        <v>0</v>
      </c>
      <c r="N37" s="34">
        <f t="shared" si="3"/>
        <v>103.09</v>
      </c>
      <c r="O37" s="34">
        <f t="shared" si="3"/>
        <v>484.07999999999993</v>
      </c>
      <c r="P37" s="34">
        <f t="shared" si="3"/>
        <v>117.21</v>
      </c>
      <c r="Q37" s="34">
        <f t="shared" si="3"/>
        <v>7.88</v>
      </c>
      <c r="R37"/>
    </row>
    <row r="38" spans="1:18" ht="21" customHeight="1" x14ac:dyDescent="0.4">
      <c r="A38" s="31"/>
      <c r="B38" s="34" t="s">
        <v>38</v>
      </c>
      <c r="C38" s="34" t="s">
        <v>30</v>
      </c>
      <c r="D38" s="34">
        <f t="shared" si="2"/>
        <v>932</v>
      </c>
      <c r="E38" s="34">
        <f t="shared" si="2"/>
        <v>28.240000000000006</v>
      </c>
      <c r="F38" s="34">
        <f t="shared" si="2"/>
        <v>23.71</v>
      </c>
      <c r="G38" s="34">
        <f t="shared" si="2"/>
        <v>130.69</v>
      </c>
      <c r="H38" s="168">
        <f t="shared" si="2"/>
        <v>852.5</v>
      </c>
      <c r="I38" s="168"/>
      <c r="J38" s="34">
        <f t="shared" si="3"/>
        <v>0.58400000000000007</v>
      </c>
      <c r="K38" s="34">
        <f t="shared" si="3"/>
        <v>155.76</v>
      </c>
      <c r="L38" s="34">
        <f t="shared" si="3"/>
        <v>2E-3</v>
      </c>
      <c r="M38" s="34">
        <f t="shared" si="3"/>
        <v>0</v>
      </c>
      <c r="N38" s="34">
        <f t="shared" si="3"/>
        <v>116.66</v>
      </c>
      <c r="O38" s="34">
        <f t="shared" si="3"/>
        <v>554.55999999999995</v>
      </c>
      <c r="P38" s="34">
        <f t="shared" si="3"/>
        <v>145.82</v>
      </c>
      <c r="Q38" s="34">
        <f t="shared" si="3"/>
        <v>9.69</v>
      </c>
      <c r="R38"/>
    </row>
    <row r="39" spans="1:18" ht="21" customHeight="1" x14ac:dyDescent="0.4">
      <c r="A39" s="31"/>
      <c r="B39" s="34" t="s">
        <v>51</v>
      </c>
      <c r="C39" s="34"/>
      <c r="D39" s="31"/>
      <c r="E39" s="31"/>
      <c r="F39" s="31"/>
      <c r="G39" s="36"/>
      <c r="H39" s="166"/>
      <c r="I39" s="166"/>
      <c r="J39" s="37"/>
      <c r="K39" s="31"/>
      <c r="L39" s="31"/>
      <c r="M39" s="91"/>
      <c r="N39" s="31"/>
      <c r="O39" s="31"/>
      <c r="P39" s="31"/>
      <c r="Q39" s="31"/>
      <c r="R39"/>
    </row>
    <row r="40" spans="1:18" ht="21" customHeight="1" x14ac:dyDescent="0.35">
      <c r="A40" s="31" t="s">
        <v>75</v>
      </c>
      <c r="B40" s="39" t="s">
        <v>76</v>
      </c>
      <c r="C40" s="31" t="s">
        <v>29</v>
      </c>
      <c r="D40" s="92">
        <v>100</v>
      </c>
      <c r="E40" s="93">
        <v>8.8000000000000007</v>
      </c>
      <c r="F40" s="94">
        <v>16</v>
      </c>
      <c r="G40" s="39">
        <v>69.2</v>
      </c>
      <c r="H40" s="184">
        <v>456</v>
      </c>
      <c r="I40" s="184"/>
      <c r="J40" s="39">
        <v>0.14000000000000001</v>
      </c>
      <c r="K40" s="93">
        <v>0</v>
      </c>
      <c r="L40" s="39">
        <v>0</v>
      </c>
      <c r="M40" s="93">
        <v>0</v>
      </c>
      <c r="N40" s="39">
        <v>1.8</v>
      </c>
      <c r="O40" s="93">
        <v>79.400000000000006</v>
      </c>
      <c r="P40" s="39">
        <v>16</v>
      </c>
      <c r="Q40" s="93">
        <v>1.6</v>
      </c>
      <c r="R40"/>
    </row>
    <row r="41" spans="1:18" ht="21" customHeight="1" x14ac:dyDescent="0.4">
      <c r="A41" s="31"/>
      <c r="B41" s="95" t="s">
        <v>77</v>
      </c>
      <c r="C41" s="34" t="s">
        <v>30</v>
      </c>
      <c r="D41" s="92">
        <v>150</v>
      </c>
      <c r="E41" s="93">
        <v>13.2</v>
      </c>
      <c r="F41" s="94">
        <v>24</v>
      </c>
      <c r="G41" s="39">
        <v>103.8</v>
      </c>
      <c r="H41" s="184">
        <v>654</v>
      </c>
      <c r="I41" s="184"/>
      <c r="J41" s="39">
        <v>0.2</v>
      </c>
      <c r="K41" s="93">
        <v>0</v>
      </c>
      <c r="L41" s="39">
        <v>0</v>
      </c>
      <c r="M41" s="93">
        <v>0</v>
      </c>
      <c r="N41" s="39">
        <v>2.7</v>
      </c>
      <c r="O41" s="93">
        <v>119</v>
      </c>
      <c r="P41" s="39">
        <v>24</v>
      </c>
      <c r="Q41" s="93">
        <v>3</v>
      </c>
      <c r="R41"/>
    </row>
    <row r="42" spans="1:18" ht="21" customHeight="1" x14ac:dyDescent="0.35">
      <c r="A42" s="31" t="s">
        <v>34</v>
      </c>
      <c r="B42" s="39" t="s">
        <v>35</v>
      </c>
      <c r="C42" s="31" t="s">
        <v>29</v>
      </c>
      <c r="D42" s="31">
        <v>212</v>
      </c>
      <c r="E42" s="31">
        <v>7.0000000000000007E-2</v>
      </c>
      <c r="F42" s="31">
        <v>0.02</v>
      </c>
      <c r="G42" s="36">
        <v>12</v>
      </c>
      <c r="H42" s="166">
        <v>48.5</v>
      </c>
      <c r="I42" s="166"/>
      <c r="J42" s="31">
        <v>0</v>
      </c>
      <c r="K42" s="37">
        <v>0.03</v>
      </c>
      <c r="L42" s="31">
        <v>0</v>
      </c>
      <c r="M42" s="31">
        <v>0</v>
      </c>
      <c r="N42" s="31">
        <v>11.1</v>
      </c>
      <c r="O42" s="31">
        <v>2.8</v>
      </c>
      <c r="P42" s="31">
        <v>1.4</v>
      </c>
      <c r="Q42" s="31">
        <v>0.28000000000000003</v>
      </c>
      <c r="R42"/>
    </row>
    <row r="43" spans="1:18" ht="21" customHeight="1" x14ac:dyDescent="0.4">
      <c r="A43" s="31"/>
      <c r="B43" s="40"/>
      <c r="C43" s="34" t="s">
        <v>30</v>
      </c>
      <c r="D43" s="31">
        <v>212</v>
      </c>
      <c r="E43" s="31">
        <v>7.0000000000000007E-2</v>
      </c>
      <c r="F43" s="31">
        <v>0.02</v>
      </c>
      <c r="G43" s="36">
        <v>12</v>
      </c>
      <c r="H43" s="166">
        <v>48.5</v>
      </c>
      <c r="I43" s="166"/>
      <c r="J43" s="31">
        <v>0</v>
      </c>
      <c r="K43" s="37">
        <v>0.03</v>
      </c>
      <c r="L43" s="31">
        <v>0</v>
      </c>
      <c r="M43" s="31">
        <v>0</v>
      </c>
      <c r="N43" s="31">
        <v>11.1</v>
      </c>
      <c r="O43" s="31">
        <v>2.8</v>
      </c>
      <c r="P43" s="31">
        <v>1.4</v>
      </c>
      <c r="Q43" s="31">
        <v>0.28000000000000003</v>
      </c>
      <c r="R43"/>
    </row>
    <row r="44" spans="1:18" ht="21" customHeight="1" x14ac:dyDescent="0.4">
      <c r="A44" s="31"/>
      <c r="B44" s="34" t="s">
        <v>38</v>
      </c>
      <c r="C44" s="31" t="s">
        <v>29</v>
      </c>
      <c r="D44" s="34">
        <f t="shared" ref="D44:Q44" si="4">D40+D42</f>
        <v>312</v>
      </c>
      <c r="E44" s="96">
        <f t="shared" si="4"/>
        <v>8.870000000000001</v>
      </c>
      <c r="F44" s="96">
        <f t="shared" si="4"/>
        <v>16.02</v>
      </c>
      <c r="G44" s="96">
        <f t="shared" si="4"/>
        <v>81.2</v>
      </c>
      <c r="H44" s="185">
        <f t="shared" si="4"/>
        <v>504.5</v>
      </c>
      <c r="I44" s="185">
        <f t="shared" si="4"/>
        <v>0</v>
      </c>
      <c r="J44" s="96">
        <f t="shared" si="4"/>
        <v>0.14000000000000001</v>
      </c>
      <c r="K44" s="96">
        <f t="shared" si="4"/>
        <v>0.03</v>
      </c>
      <c r="L44" s="96">
        <f t="shared" si="4"/>
        <v>0</v>
      </c>
      <c r="M44" s="96">
        <f t="shared" si="4"/>
        <v>0</v>
      </c>
      <c r="N44" s="96">
        <f t="shared" si="4"/>
        <v>12.9</v>
      </c>
      <c r="O44" s="96">
        <f t="shared" si="4"/>
        <v>82.2</v>
      </c>
      <c r="P44" s="96">
        <f t="shared" si="4"/>
        <v>17.399999999999999</v>
      </c>
      <c r="Q44" s="96">
        <f t="shared" si="4"/>
        <v>1.8800000000000001</v>
      </c>
      <c r="R44"/>
    </row>
    <row r="45" spans="1:18" ht="21" customHeight="1" x14ac:dyDescent="0.4">
      <c r="A45" s="31"/>
      <c r="B45" s="34" t="s">
        <v>38</v>
      </c>
      <c r="C45" s="34" t="s">
        <v>30</v>
      </c>
      <c r="D45" s="34">
        <f>D41+D43</f>
        <v>362</v>
      </c>
      <c r="E45" s="96">
        <f>E41+E43</f>
        <v>13.27</v>
      </c>
      <c r="F45" s="96">
        <f>F41+F43</f>
        <v>24.02</v>
      </c>
      <c r="G45" s="96">
        <f>G41+G43</f>
        <v>115.8</v>
      </c>
      <c r="H45" s="185">
        <f>H41+H43</f>
        <v>702.5</v>
      </c>
      <c r="I45" s="185"/>
      <c r="J45" s="96">
        <f t="shared" ref="J45:Q45" si="5">J41+J43</f>
        <v>0.2</v>
      </c>
      <c r="K45" s="96">
        <f t="shared" si="5"/>
        <v>0.03</v>
      </c>
      <c r="L45" s="96">
        <f t="shared" si="5"/>
        <v>0</v>
      </c>
      <c r="M45" s="96">
        <f t="shared" si="5"/>
        <v>0</v>
      </c>
      <c r="N45" s="96">
        <f t="shared" si="5"/>
        <v>13.8</v>
      </c>
      <c r="O45" s="96">
        <f t="shared" si="5"/>
        <v>121.8</v>
      </c>
      <c r="P45" s="96">
        <f t="shared" si="5"/>
        <v>25.4</v>
      </c>
      <c r="Q45" s="96">
        <f t="shared" si="5"/>
        <v>3.2800000000000002</v>
      </c>
      <c r="R45"/>
    </row>
    <row r="46" spans="1:18" ht="21" customHeight="1" x14ac:dyDescent="0.4">
      <c r="A46" s="31"/>
      <c r="B46" s="34"/>
      <c r="C46" s="34"/>
      <c r="D46" s="34"/>
      <c r="E46" s="96"/>
      <c r="F46" s="96"/>
      <c r="G46" s="96"/>
      <c r="H46" s="185"/>
      <c r="I46" s="185"/>
      <c r="J46" s="96"/>
      <c r="K46" s="96"/>
      <c r="L46" s="96"/>
      <c r="M46" s="96"/>
      <c r="N46" s="96"/>
      <c r="O46" s="96"/>
      <c r="P46" s="96"/>
      <c r="Q46" s="96"/>
      <c r="R46"/>
    </row>
    <row r="47" spans="1:18" ht="21" customHeight="1" x14ac:dyDescent="0.4">
      <c r="A47" s="31"/>
      <c r="B47" s="34"/>
      <c r="C47" s="34"/>
      <c r="D47" s="34"/>
      <c r="E47" s="96"/>
      <c r="F47" s="96"/>
      <c r="G47" s="96"/>
      <c r="H47" s="185"/>
      <c r="I47" s="185"/>
      <c r="J47" s="96"/>
      <c r="K47" s="96"/>
      <c r="L47" s="96"/>
      <c r="M47" s="96"/>
      <c r="N47" s="96"/>
      <c r="O47" s="96"/>
      <c r="P47" s="96"/>
      <c r="Q47" s="96"/>
      <c r="R47"/>
    </row>
    <row r="48" spans="1:18" ht="20.100000000000001" customHeight="1" x14ac:dyDescent="0.4">
      <c r="A48" s="31"/>
      <c r="B48" s="34" t="s">
        <v>55</v>
      </c>
      <c r="C48" s="31" t="s">
        <v>29</v>
      </c>
      <c r="D48" s="34">
        <f t="shared" ref="D48:H49" si="6">D19+D37+D44</f>
        <v>1619</v>
      </c>
      <c r="E48" s="34">
        <f t="shared" si="6"/>
        <v>48.75</v>
      </c>
      <c r="F48" s="34">
        <f t="shared" si="6"/>
        <v>53.94</v>
      </c>
      <c r="G48" s="34">
        <f t="shared" si="6"/>
        <v>293.06</v>
      </c>
      <c r="H48" s="168">
        <f t="shared" si="6"/>
        <v>1839.8200000000002</v>
      </c>
      <c r="I48" s="168"/>
      <c r="J48" s="34">
        <f t="shared" ref="J48:Q49" si="7">J19+J37+J44</f>
        <v>0.84799999999999998</v>
      </c>
      <c r="K48" s="34">
        <f t="shared" si="7"/>
        <v>150.69</v>
      </c>
      <c r="L48" s="34">
        <f t="shared" si="7"/>
        <v>122.40360000000001</v>
      </c>
      <c r="M48" s="34">
        <f t="shared" si="7"/>
        <v>0</v>
      </c>
      <c r="N48" s="34">
        <f t="shared" si="7"/>
        <v>416.05999999999995</v>
      </c>
      <c r="O48" s="34">
        <f t="shared" si="7"/>
        <v>851.06999999999994</v>
      </c>
      <c r="P48" s="34">
        <f t="shared" si="7"/>
        <v>184.04999999999998</v>
      </c>
      <c r="Q48" s="34">
        <f t="shared" si="7"/>
        <v>11.47</v>
      </c>
      <c r="R48"/>
    </row>
    <row r="49" spans="1:18" ht="21" customHeight="1" x14ac:dyDescent="0.4">
      <c r="A49" s="31"/>
      <c r="B49" s="34" t="s">
        <v>55</v>
      </c>
      <c r="C49" s="34" t="s">
        <v>30</v>
      </c>
      <c r="D49" s="34">
        <f t="shared" si="6"/>
        <v>1849</v>
      </c>
      <c r="E49" s="34">
        <f t="shared" si="6"/>
        <v>58.660000000000011</v>
      </c>
      <c r="F49" s="34">
        <f t="shared" si="6"/>
        <v>68.009999999999991</v>
      </c>
      <c r="G49" s="34">
        <f t="shared" si="6"/>
        <v>378.11</v>
      </c>
      <c r="H49" s="168">
        <f t="shared" si="6"/>
        <v>2332.6400000000003</v>
      </c>
      <c r="I49" s="168"/>
      <c r="J49" s="34">
        <f t="shared" si="7"/>
        <v>0.99700000000000011</v>
      </c>
      <c r="K49" s="34">
        <f t="shared" si="7"/>
        <v>158.54</v>
      </c>
      <c r="L49" s="34">
        <f t="shared" si="7"/>
        <v>162.40600000000001</v>
      </c>
      <c r="M49" s="34">
        <f t="shared" si="7"/>
        <v>0</v>
      </c>
      <c r="N49" s="34">
        <f t="shared" si="7"/>
        <v>440.53000000000003</v>
      </c>
      <c r="O49" s="34">
        <f t="shared" si="7"/>
        <v>990.14999999999986</v>
      </c>
      <c r="P49" s="34">
        <f t="shared" si="7"/>
        <v>225.85999999999999</v>
      </c>
      <c r="Q49" s="34">
        <f t="shared" si="7"/>
        <v>15.18</v>
      </c>
      <c r="R49"/>
    </row>
    <row r="50" spans="1:18" ht="23.1" customHeight="1" x14ac:dyDescent="0.4">
      <c r="A50" s="171" t="s">
        <v>56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47"/>
      <c r="R50"/>
    </row>
    <row r="51" spans="1:18" ht="18.95" customHeight="1" x14ac:dyDescent="0.35">
      <c r="A51" s="171" t="s">
        <v>57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</row>
    <row r="52" spans="1:18" ht="18.95" customHeight="1" x14ac:dyDescent="0.35">
      <c r="A52" s="171" t="s">
        <v>58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/>
    </row>
    <row r="53" spans="1:18" ht="18.9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8" ht="18.9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8" ht="18.95" customHeight="1" x14ac:dyDescent="0.25">
      <c r="A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8" ht="18.95" customHeight="1" x14ac:dyDescent="0.25">
      <c r="A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8" ht="18.95" customHeight="1" x14ac:dyDescent="0.25">
      <c r="A57"/>
    </row>
  </sheetData>
  <sheetProtection selectLockedCells="1" selectUnlockedCells="1"/>
  <mergeCells count="54">
    <mergeCell ref="A51:P51"/>
    <mergeCell ref="A52:P52"/>
    <mergeCell ref="H45:I45"/>
    <mergeCell ref="H46:I46"/>
    <mergeCell ref="H47:I47"/>
    <mergeCell ref="H48:I48"/>
    <mergeCell ref="H49:I49"/>
    <mergeCell ref="A50:P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B27:B28"/>
    <mergeCell ref="H27:I27"/>
    <mergeCell ref="H28:I28"/>
    <mergeCell ref="H29:I29"/>
    <mergeCell ref="H30:I30"/>
    <mergeCell ref="B31:B32"/>
    <mergeCell ref="H31:I31"/>
    <mergeCell ref="H32:I32"/>
    <mergeCell ref="H21:I21"/>
    <mergeCell ref="H22:I22"/>
    <mergeCell ref="H23:I23"/>
    <mergeCell ref="H24:I24"/>
    <mergeCell ref="H25:I25"/>
    <mergeCell ref="H26:I26"/>
    <mergeCell ref="H15:I15"/>
    <mergeCell ref="H16:I16"/>
    <mergeCell ref="H17:I17"/>
    <mergeCell ref="H18:I18"/>
    <mergeCell ref="H19:I19"/>
    <mergeCell ref="H20:I20"/>
    <mergeCell ref="N7:Q7"/>
    <mergeCell ref="H9:I9"/>
    <mergeCell ref="H10:I10"/>
    <mergeCell ref="H11:I11"/>
    <mergeCell ref="H12:I12"/>
    <mergeCell ref="B13:B14"/>
    <mergeCell ref="H13:I13"/>
    <mergeCell ref="H14:I14"/>
    <mergeCell ref="E2:I2"/>
    <mergeCell ref="A7:A8"/>
    <mergeCell ref="C7:C8"/>
    <mergeCell ref="E7:G7"/>
    <mergeCell ref="H7:I8"/>
    <mergeCell ref="J7:M7"/>
  </mergeCells>
  <pageMargins left="0.78749999999999998" right="0.78749999999999998" top="0.78749999999999998" bottom="0.78749999999999998" header="0.51180555555555551" footer="0.51180555555555551"/>
  <pageSetup paperSize="9"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53"/>
  <sheetViews>
    <sheetView view="pageBreakPreview" topLeftCell="A13" zoomScale="50" zoomScaleNormal="87" zoomScaleSheetLayoutView="50" workbookViewId="0">
      <selection activeCell="A49" sqref="A49"/>
    </sheetView>
  </sheetViews>
  <sheetFormatPr defaultColWidth="9.42578125" defaultRowHeight="15.6" customHeight="1" x14ac:dyDescent="0.25"/>
  <cols>
    <col min="1" max="1" width="16.7109375" style="1" customWidth="1"/>
    <col min="2" max="2" width="55.28515625" style="1" customWidth="1"/>
    <col min="3" max="3" width="21.140625" style="1" customWidth="1"/>
    <col min="4" max="4" width="20.140625" style="1" customWidth="1"/>
    <col min="5" max="7" width="13.7109375" style="1" customWidth="1"/>
    <col min="8" max="8" width="19.5703125" style="1" customWidth="1"/>
    <col min="9" max="9" width="7.28515625" style="1" customWidth="1"/>
    <col min="10" max="13" width="13.7109375" style="1" customWidth="1"/>
    <col min="14" max="17" width="12.5703125" style="1" customWidth="1"/>
    <col min="18" max="18" width="22.5703125" style="1" customWidth="1"/>
    <col min="19" max="16384" width="9.42578125" style="1"/>
  </cols>
  <sheetData>
    <row r="2" spans="1:256" ht="29.85" customHeight="1" x14ac:dyDescent="0.5">
      <c r="A2" s="49"/>
      <c r="B2" s="49" t="s">
        <v>0</v>
      </c>
      <c r="C2" s="49"/>
      <c r="D2" s="49"/>
      <c r="E2" s="172" t="s">
        <v>78</v>
      </c>
      <c r="F2" s="172"/>
      <c r="G2" s="172"/>
      <c r="H2" s="172"/>
      <c r="I2" s="172"/>
      <c r="J2" s="172"/>
      <c r="K2" s="50"/>
      <c r="L2" s="50"/>
      <c r="M2" s="50"/>
      <c r="N2" s="50"/>
      <c r="O2" s="50"/>
    </row>
    <row r="3" spans="1:256" ht="15.6" customHeight="1" x14ac:dyDescent="0.4">
      <c r="A3" s="7" t="s">
        <v>79</v>
      </c>
      <c r="B3" s="7"/>
      <c r="C3" s="97"/>
      <c r="D3" s="98"/>
      <c r="E3" s="49"/>
      <c r="F3" s="49"/>
      <c r="G3" s="52"/>
      <c r="H3" s="52"/>
      <c r="I3" s="52"/>
      <c r="J3" s="49"/>
      <c r="K3" s="49"/>
      <c r="L3" s="49"/>
      <c r="M3" s="49"/>
      <c r="N3" s="49"/>
      <c r="O3" s="49"/>
    </row>
    <row r="4" spans="1:256" ht="15.6" customHeight="1" x14ac:dyDescent="0.4">
      <c r="A4" s="7" t="s">
        <v>3</v>
      </c>
      <c r="B4" s="7"/>
      <c r="C4" s="97"/>
      <c r="D4" s="9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48"/>
      <c r="Q4" s="48"/>
    </row>
    <row r="5" spans="1:256" ht="15.6" customHeight="1" x14ac:dyDescent="0.4">
      <c r="A5" s="12" t="s">
        <v>60</v>
      </c>
      <c r="B5" s="12"/>
      <c r="C5" s="100"/>
      <c r="D5" s="99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8"/>
      <c r="Q5" s="48"/>
    </row>
    <row r="6" spans="1:256" ht="25.15" customHeight="1" x14ac:dyDescent="0.4">
      <c r="A6" s="12" t="s">
        <v>5</v>
      </c>
      <c r="B6" s="12"/>
      <c r="C6" s="100"/>
      <c r="D6" s="99"/>
      <c r="E6" s="186"/>
      <c r="F6" s="186"/>
      <c r="G6" s="186"/>
      <c r="H6" s="186"/>
      <c r="I6" s="101"/>
      <c r="J6" s="59"/>
      <c r="K6" s="101"/>
      <c r="L6" s="101"/>
      <c r="M6" s="59"/>
      <c r="N6" s="59"/>
      <c r="O6" s="59"/>
      <c r="P6" s="59"/>
      <c r="Q6" s="59"/>
    </row>
    <row r="7" spans="1:256" ht="25.35" customHeight="1" x14ac:dyDescent="0.35">
      <c r="A7" s="158" t="s">
        <v>6</v>
      </c>
      <c r="B7" s="19" t="s">
        <v>80</v>
      </c>
      <c r="C7" s="174" t="s">
        <v>8</v>
      </c>
      <c r="D7" s="63" t="s">
        <v>81</v>
      </c>
      <c r="E7" s="175" t="s">
        <v>10</v>
      </c>
      <c r="F7" s="175"/>
      <c r="G7" s="175"/>
      <c r="H7" s="176" t="s">
        <v>11</v>
      </c>
      <c r="I7" s="176"/>
      <c r="J7" s="177" t="s">
        <v>12</v>
      </c>
      <c r="K7" s="177"/>
      <c r="L7" s="177"/>
      <c r="M7" s="177"/>
      <c r="N7" s="177" t="s">
        <v>13</v>
      </c>
      <c r="O7" s="177"/>
      <c r="P7" s="177"/>
      <c r="Q7" s="177"/>
      <c r="R7"/>
    </row>
    <row r="8" spans="1:256" ht="29.85" customHeight="1" x14ac:dyDescent="0.35">
      <c r="A8" s="158"/>
      <c r="B8" s="61" t="s">
        <v>82</v>
      </c>
      <c r="C8" s="174"/>
      <c r="D8" s="64" t="s">
        <v>83</v>
      </c>
      <c r="E8" s="65" t="s">
        <v>16</v>
      </c>
      <c r="F8" s="66" t="s">
        <v>17</v>
      </c>
      <c r="G8" s="66" t="s">
        <v>18</v>
      </c>
      <c r="H8" s="176"/>
      <c r="I8" s="176"/>
      <c r="J8" s="66" t="s">
        <v>19</v>
      </c>
      <c r="K8" s="66" t="s">
        <v>20</v>
      </c>
      <c r="L8" s="66" t="s">
        <v>21</v>
      </c>
      <c r="M8" s="66" t="s">
        <v>22</v>
      </c>
      <c r="N8" s="66" t="s">
        <v>23</v>
      </c>
      <c r="O8" s="66" t="s">
        <v>24</v>
      </c>
      <c r="P8" s="66" t="s">
        <v>25</v>
      </c>
      <c r="Q8" s="66" t="s">
        <v>26</v>
      </c>
      <c r="R8"/>
    </row>
    <row r="9" spans="1:256" ht="17.45" customHeight="1" x14ac:dyDescent="0.35">
      <c r="A9" s="70">
        <v>1</v>
      </c>
      <c r="B9" s="70">
        <v>2</v>
      </c>
      <c r="C9" s="70"/>
      <c r="D9" s="70">
        <v>3</v>
      </c>
      <c r="E9" s="70">
        <v>4</v>
      </c>
      <c r="F9" s="68">
        <v>5</v>
      </c>
      <c r="G9" s="72">
        <v>6</v>
      </c>
      <c r="H9" s="187">
        <v>7</v>
      </c>
      <c r="I9" s="187"/>
      <c r="J9" s="102">
        <v>8</v>
      </c>
      <c r="K9" s="68">
        <v>9</v>
      </c>
      <c r="L9" s="68">
        <v>10</v>
      </c>
      <c r="M9" s="68">
        <v>11</v>
      </c>
      <c r="N9" s="68">
        <v>12</v>
      </c>
      <c r="O9" s="68">
        <v>13</v>
      </c>
      <c r="P9" s="68">
        <v>14</v>
      </c>
      <c r="Q9" s="68">
        <v>15</v>
      </c>
      <c r="R9"/>
    </row>
    <row r="10" spans="1:256" ht="18.600000000000001" customHeight="1" x14ac:dyDescent="0.35">
      <c r="A10" s="70"/>
      <c r="B10" s="70" t="s">
        <v>27</v>
      </c>
      <c r="C10" s="70"/>
      <c r="D10" s="70"/>
      <c r="E10" s="70"/>
      <c r="F10" s="68"/>
      <c r="G10" s="72"/>
      <c r="H10" s="187"/>
      <c r="I10" s="187"/>
      <c r="J10" s="102"/>
      <c r="K10" s="68"/>
      <c r="L10" s="68"/>
      <c r="M10" s="68"/>
      <c r="N10" s="68"/>
      <c r="O10" s="68"/>
      <c r="P10" s="68"/>
      <c r="Q10" s="68"/>
      <c r="R10"/>
    </row>
    <row r="11" spans="1:256" ht="22.35" customHeight="1" x14ac:dyDescent="0.35">
      <c r="A11" s="33">
        <v>428</v>
      </c>
      <c r="B11" s="32" t="s">
        <v>84</v>
      </c>
      <c r="C11" s="31" t="s">
        <v>29</v>
      </c>
      <c r="D11" s="79" t="s">
        <v>85</v>
      </c>
      <c r="E11" s="31">
        <v>0.28000000000000003</v>
      </c>
      <c r="F11" s="80">
        <v>0.28000000000000003</v>
      </c>
      <c r="G11" s="81">
        <v>6.86</v>
      </c>
      <c r="H11" s="167">
        <v>31</v>
      </c>
      <c r="I11" s="167"/>
      <c r="J11" s="82">
        <v>2.1000000000000001E-2</v>
      </c>
      <c r="K11" s="82">
        <v>7</v>
      </c>
      <c r="L11" s="80">
        <v>3.5</v>
      </c>
      <c r="M11" s="80">
        <v>0</v>
      </c>
      <c r="N11" s="80">
        <v>11.2</v>
      </c>
      <c r="O11" s="80">
        <v>7.7</v>
      </c>
      <c r="P11" s="80">
        <v>6.3</v>
      </c>
      <c r="Q11" s="80">
        <v>1.54</v>
      </c>
      <c r="R11"/>
    </row>
    <row r="12" spans="1:256" ht="22.35" customHeight="1" x14ac:dyDescent="0.4">
      <c r="A12" s="31"/>
      <c r="B12" s="103"/>
      <c r="C12" s="34" t="s">
        <v>30</v>
      </c>
      <c r="D12" s="79" t="s">
        <v>86</v>
      </c>
      <c r="E12" s="31">
        <v>0.60000000000000009</v>
      </c>
      <c r="F12" s="80">
        <v>0.60000000000000009</v>
      </c>
      <c r="G12" s="81">
        <v>14.7</v>
      </c>
      <c r="H12" s="167">
        <v>70.5</v>
      </c>
      <c r="I12" s="167"/>
      <c r="J12" s="82">
        <v>4.4999999999999998E-2</v>
      </c>
      <c r="K12" s="82">
        <v>16.5</v>
      </c>
      <c r="L12" s="80">
        <v>0</v>
      </c>
      <c r="M12" s="80">
        <v>0</v>
      </c>
      <c r="N12" s="80">
        <v>24</v>
      </c>
      <c r="O12" s="80">
        <v>16.5</v>
      </c>
      <c r="P12" s="80">
        <v>13.5</v>
      </c>
      <c r="Q12" s="80">
        <v>3.3</v>
      </c>
      <c r="R12"/>
    </row>
    <row r="13" spans="1:256" ht="28.35" customHeight="1" x14ac:dyDescent="0.35">
      <c r="A13" s="31">
        <v>173.17400000000001</v>
      </c>
      <c r="B13" s="165" t="s">
        <v>87</v>
      </c>
      <c r="C13" s="31" t="s">
        <v>29</v>
      </c>
      <c r="D13" s="31">
        <v>205</v>
      </c>
      <c r="E13" s="31">
        <v>5.38</v>
      </c>
      <c r="F13" s="31">
        <v>6.58</v>
      </c>
      <c r="G13" s="36">
        <v>41.94</v>
      </c>
      <c r="H13" s="166">
        <v>248.5</v>
      </c>
      <c r="I13" s="166"/>
      <c r="J13" s="37">
        <v>5.2000000000000005E-2</v>
      </c>
      <c r="K13" s="31">
        <v>0.7</v>
      </c>
      <c r="L13" s="31">
        <v>50.38</v>
      </c>
      <c r="M13" s="31">
        <v>0</v>
      </c>
      <c r="N13" s="31">
        <v>105.5</v>
      </c>
      <c r="O13" s="31">
        <v>137.94</v>
      </c>
      <c r="P13" s="31">
        <v>33.64</v>
      </c>
      <c r="Q13" s="31">
        <v>0.57000000000000006</v>
      </c>
      <c r="R13"/>
    </row>
    <row r="14" spans="1:256" ht="23.25" customHeight="1" x14ac:dyDescent="0.4">
      <c r="A14" s="31"/>
      <c r="B14" s="165"/>
      <c r="C14" s="34" t="s">
        <v>30</v>
      </c>
      <c r="D14" s="31">
        <v>205</v>
      </c>
      <c r="E14" s="31">
        <v>5.38</v>
      </c>
      <c r="F14" s="31">
        <v>6.58</v>
      </c>
      <c r="G14" s="36">
        <v>41.94</v>
      </c>
      <c r="H14" s="166">
        <v>248.5</v>
      </c>
      <c r="I14" s="166"/>
      <c r="J14" s="37">
        <v>5.2000000000000005E-2</v>
      </c>
      <c r="K14" s="31">
        <v>0.7</v>
      </c>
      <c r="L14" s="31">
        <v>50.38</v>
      </c>
      <c r="M14" s="31">
        <v>0</v>
      </c>
      <c r="N14" s="31">
        <v>105.5</v>
      </c>
      <c r="O14" s="31">
        <v>137.94</v>
      </c>
      <c r="P14" s="31">
        <v>33.64</v>
      </c>
      <c r="Q14" s="31">
        <v>0.57000000000000006</v>
      </c>
      <c r="R14"/>
    </row>
    <row r="15" spans="1:256" ht="24" customHeight="1" x14ac:dyDescent="0.35">
      <c r="A15" s="31" t="s">
        <v>68</v>
      </c>
      <c r="B15" s="39" t="s">
        <v>69</v>
      </c>
      <c r="C15" s="31" t="s">
        <v>29</v>
      </c>
      <c r="D15" s="31">
        <v>215</v>
      </c>
      <c r="E15" s="31">
        <v>3.72</v>
      </c>
      <c r="F15" s="31">
        <v>3.36</v>
      </c>
      <c r="G15" s="36">
        <v>12.2</v>
      </c>
      <c r="H15" s="188">
        <v>93.2</v>
      </c>
      <c r="I15" s="188"/>
      <c r="J15" s="37">
        <v>5.6000000000000001E-2</v>
      </c>
      <c r="K15" s="31">
        <v>1.58</v>
      </c>
      <c r="L15" s="31">
        <v>24.4</v>
      </c>
      <c r="M15" s="31">
        <v>0</v>
      </c>
      <c r="N15" s="31">
        <v>152.19999999999999</v>
      </c>
      <c r="O15" s="31">
        <v>124.6</v>
      </c>
      <c r="P15" s="31">
        <v>21.34</v>
      </c>
      <c r="Q15" s="31">
        <v>0.47</v>
      </c>
      <c r="R15"/>
      <c r="IU15"/>
      <c r="IV15"/>
    </row>
    <row r="16" spans="1:256" ht="24" customHeight="1" x14ac:dyDescent="0.4">
      <c r="A16" s="31"/>
      <c r="B16" s="40"/>
      <c r="C16" s="34" t="s">
        <v>30</v>
      </c>
      <c r="D16" s="31">
        <v>215</v>
      </c>
      <c r="E16" s="31">
        <v>3.72</v>
      </c>
      <c r="F16" s="31">
        <v>3.36</v>
      </c>
      <c r="G16" s="36">
        <v>12.2</v>
      </c>
      <c r="H16" s="188">
        <v>93.2</v>
      </c>
      <c r="I16" s="188"/>
      <c r="J16" s="37">
        <v>5.6000000000000001E-2</v>
      </c>
      <c r="K16" s="31">
        <v>1.58</v>
      </c>
      <c r="L16" s="31">
        <v>24.4</v>
      </c>
      <c r="M16" s="31">
        <v>0</v>
      </c>
      <c r="N16" s="31">
        <v>152.19999999999999</v>
      </c>
      <c r="O16" s="31">
        <v>124.6</v>
      </c>
      <c r="P16" s="31">
        <v>21.34</v>
      </c>
      <c r="Q16" s="31">
        <v>0.47</v>
      </c>
      <c r="R16"/>
      <c r="IU16"/>
      <c r="IV16"/>
    </row>
    <row r="17" spans="1:18" ht="20.85" customHeight="1" x14ac:dyDescent="0.35">
      <c r="A17" s="31" t="s">
        <v>88</v>
      </c>
      <c r="B17" s="39" t="s">
        <v>37</v>
      </c>
      <c r="C17" s="31" t="s">
        <v>29</v>
      </c>
      <c r="D17" s="31">
        <v>50</v>
      </c>
      <c r="E17" s="31">
        <v>3.16</v>
      </c>
      <c r="F17" s="31">
        <v>1.55</v>
      </c>
      <c r="G17" s="36">
        <v>21.9</v>
      </c>
      <c r="H17" s="167">
        <v>114</v>
      </c>
      <c r="I17" s="167"/>
      <c r="J17" s="37">
        <v>5.5E-2</v>
      </c>
      <c r="K17" s="37">
        <v>0</v>
      </c>
      <c r="L17" s="31">
        <v>5.0000000000000001E-3</v>
      </c>
      <c r="M17" s="31">
        <v>0</v>
      </c>
      <c r="N17" s="31">
        <v>9.5</v>
      </c>
      <c r="O17" s="31">
        <v>32.5</v>
      </c>
      <c r="P17" s="31">
        <v>6.5</v>
      </c>
      <c r="Q17" s="31">
        <v>0.60000000000000009</v>
      </c>
      <c r="R17"/>
    </row>
    <row r="18" spans="1:18" ht="23.85" customHeight="1" x14ac:dyDescent="0.4">
      <c r="A18" s="31"/>
      <c r="B18" s="39"/>
      <c r="C18" s="34" t="s">
        <v>30</v>
      </c>
      <c r="D18" s="31">
        <v>60</v>
      </c>
      <c r="E18" s="31">
        <v>3.8</v>
      </c>
      <c r="F18" s="31">
        <v>1.86</v>
      </c>
      <c r="G18" s="36">
        <v>26.2</v>
      </c>
      <c r="H18" s="167">
        <v>136.80000000000001</v>
      </c>
      <c r="I18" s="167"/>
      <c r="J18" s="37">
        <v>6.6000000000000003E-2</v>
      </c>
      <c r="K18" s="37">
        <v>0</v>
      </c>
      <c r="L18" s="31">
        <v>6.0000000000000001E-3</v>
      </c>
      <c r="M18" s="31">
        <v>0</v>
      </c>
      <c r="N18" s="31">
        <v>11.4</v>
      </c>
      <c r="O18" s="31">
        <v>39</v>
      </c>
      <c r="P18" s="31">
        <v>7.8</v>
      </c>
      <c r="Q18" s="31">
        <v>0.72</v>
      </c>
      <c r="R18"/>
    </row>
    <row r="19" spans="1:18" ht="26.85" customHeight="1" x14ac:dyDescent="0.4">
      <c r="A19" s="31"/>
      <c r="B19" s="34" t="s">
        <v>38</v>
      </c>
      <c r="C19" s="31" t="s">
        <v>29</v>
      </c>
      <c r="D19" s="34">
        <f t="shared" ref="D19:H20" si="0">D11+D13+D15+D17</f>
        <v>540</v>
      </c>
      <c r="E19" s="34">
        <f t="shared" si="0"/>
        <v>12.540000000000001</v>
      </c>
      <c r="F19" s="34">
        <f t="shared" si="0"/>
        <v>11.770000000000001</v>
      </c>
      <c r="G19" s="34">
        <f t="shared" si="0"/>
        <v>82.9</v>
      </c>
      <c r="H19" s="168">
        <f t="shared" si="0"/>
        <v>486.7</v>
      </c>
      <c r="I19" s="168"/>
      <c r="J19" s="34">
        <f t="shared" ref="J19:Q20" si="1">J11+J13+J15+J17</f>
        <v>0.184</v>
      </c>
      <c r="K19" s="34">
        <f t="shared" si="1"/>
        <v>9.2800000000000011</v>
      </c>
      <c r="L19" s="34">
        <f t="shared" si="1"/>
        <v>78.284999999999997</v>
      </c>
      <c r="M19" s="34">
        <f t="shared" si="1"/>
        <v>0</v>
      </c>
      <c r="N19" s="34">
        <f t="shared" si="1"/>
        <v>278.39999999999998</v>
      </c>
      <c r="O19" s="34">
        <f t="shared" si="1"/>
        <v>302.74</v>
      </c>
      <c r="P19" s="34">
        <f t="shared" si="1"/>
        <v>67.78</v>
      </c>
      <c r="Q19" s="34">
        <f t="shared" si="1"/>
        <v>3.18</v>
      </c>
      <c r="R19"/>
    </row>
    <row r="20" spans="1:18" ht="22.35" customHeight="1" x14ac:dyDescent="0.4">
      <c r="A20" s="31"/>
      <c r="B20" s="34" t="s">
        <v>38</v>
      </c>
      <c r="C20" s="34" t="s">
        <v>30</v>
      </c>
      <c r="D20" s="34">
        <f t="shared" si="0"/>
        <v>630</v>
      </c>
      <c r="E20" s="34">
        <f t="shared" si="0"/>
        <v>13.5</v>
      </c>
      <c r="F20" s="34">
        <f t="shared" si="0"/>
        <v>12.399999999999999</v>
      </c>
      <c r="G20" s="34">
        <f t="shared" si="0"/>
        <v>95.04</v>
      </c>
      <c r="H20" s="168">
        <f t="shared" si="0"/>
        <v>549</v>
      </c>
      <c r="I20" s="168"/>
      <c r="J20" s="34">
        <f t="shared" si="1"/>
        <v>0.219</v>
      </c>
      <c r="K20" s="34">
        <f t="shared" si="1"/>
        <v>18.78</v>
      </c>
      <c r="L20" s="34">
        <f t="shared" si="1"/>
        <v>74.786000000000001</v>
      </c>
      <c r="M20" s="34">
        <f t="shared" si="1"/>
        <v>0</v>
      </c>
      <c r="N20" s="34">
        <f t="shared" si="1"/>
        <v>293.09999999999997</v>
      </c>
      <c r="O20" s="34">
        <f t="shared" si="1"/>
        <v>318.03999999999996</v>
      </c>
      <c r="P20" s="34">
        <f t="shared" si="1"/>
        <v>76.28</v>
      </c>
      <c r="Q20" s="34">
        <f t="shared" si="1"/>
        <v>5.0599999999999996</v>
      </c>
      <c r="R20"/>
    </row>
    <row r="21" spans="1:18" ht="26.85" customHeight="1" x14ac:dyDescent="0.25">
      <c r="A21" s="84"/>
      <c r="B21" s="84"/>
      <c r="C21" s="84"/>
      <c r="D21" s="84"/>
      <c r="E21" s="84"/>
      <c r="F21" s="84"/>
      <c r="G21" s="84"/>
      <c r="H21" s="181"/>
      <c r="I21" s="181"/>
      <c r="J21" s="84"/>
      <c r="K21" s="84"/>
      <c r="L21" s="84"/>
      <c r="M21" s="84"/>
      <c r="N21" s="84"/>
      <c r="O21" s="84"/>
      <c r="P21" s="84"/>
      <c r="Q21" s="84"/>
      <c r="R21"/>
    </row>
    <row r="22" spans="1:18" ht="20.100000000000001" customHeight="1" x14ac:dyDescent="0.25">
      <c r="A22" s="84"/>
      <c r="B22" s="84"/>
      <c r="C22" s="84"/>
      <c r="D22" s="84"/>
      <c r="E22" s="84"/>
      <c r="F22" s="84"/>
      <c r="G22" s="84"/>
      <c r="H22" s="181"/>
      <c r="I22" s="181"/>
      <c r="J22" s="84"/>
      <c r="K22" s="84"/>
      <c r="L22" s="84"/>
      <c r="M22" s="84"/>
      <c r="N22" s="84"/>
      <c r="O22" s="84"/>
      <c r="P22" s="84"/>
      <c r="Q22" s="84"/>
      <c r="R22"/>
    </row>
    <row r="23" spans="1:18" ht="20.100000000000001" customHeight="1" x14ac:dyDescent="0.4">
      <c r="A23" s="31"/>
      <c r="B23" s="34" t="s">
        <v>39</v>
      </c>
      <c r="C23" s="34"/>
      <c r="D23" s="31"/>
      <c r="E23" s="31"/>
      <c r="F23" s="31"/>
      <c r="G23" s="31"/>
      <c r="H23" s="166"/>
      <c r="I23" s="166"/>
      <c r="J23" s="31"/>
      <c r="K23" s="31"/>
      <c r="L23" s="31"/>
      <c r="M23" s="31"/>
      <c r="N23" s="31"/>
      <c r="O23" s="31"/>
      <c r="P23" s="31"/>
      <c r="Q23" s="31"/>
      <c r="R23"/>
    </row>
    <row r="24" spans="1:18" ht="22.5" customHeight="1" x14ac:dyDescent="0.35">
      <c r="A24" s="31">
        <v>49</v>
      </c>
      <c r="B24" s="31" t="s">
        <v>89</v>
      </c>
      <c r="C24" s="31" t="s">
        <v>29</v>
      </c>
      <c r="D24" s="31">
        <v>60</v>
      </c>
      <c r="E24" s="31">
        <v>1.56</v>
      </c>
      <c r="F24" s="31">
        <v>3.72</v>
      </c>
      <c r="G24" s="31">
        <v>13.26</v>
      </c>
      <c r="H24" s="166">
        <v>92.8</v>
      </c>
      <c r="I24" s="166"/>
      <c r="J24" s="31">
        <v>3.4000000000000002E-2</v>
      </c>
      <c r="K24" s="31">
        <v>18.899999999999999</v>
      </c>
      <c r="L24" s="31">
        <v>0</v>
      </c>
      <c r="M24" s="31">
        <v>0</v>
      </c>
      <c r="N24" s="31">
        <v>19.14</v>
      </c>
      <c r="O24" s="31">
        <v>25.86</v>
      </c>
      <c r="P24" s="31">
        <v>11</v>
      </c>
      <c r="Q24" s="31">
        <v>0.57999999999999996</v>
      </c>
      <c r="R24"/>
    </row>
    <row r="25" spans="1:18" ht="21.6" customHeight="1" x14ac:dyDescent="0.4">
      <c r="A25" s="31"/>
      <c r="B25" s="34"/>
      <c r="C25" s="34" t="s">
        <v>30</v>
      </c>
      <c r="D25" s="31">
        <v>100</v>
      </c>
      <c r="E25" s="31">
        <v>2.6</v>
      </c>
      <c r="F25" s="31">
        <v>6.2</v>
      </c>
      <c r="G25" s="31">
        <v>22</v>
      </c>
      <c r="H25" s="166">
        <v>154.19999999999999</v>
      </c>
      <c r="I25" s="166"/>
      <c r="J25" s="31">
        <v>5.6000000000000001E-2</v>
      </c>
      <c r="K25" s="31">
        <v>31.5</v>
      </c>
      <c r="L25" s="31">
        <v>0</v>
      </c>
      <c r="M25" s="31">
        <v>0</v>
      </c>
      <c r="N25" s="31">
        <v>31.9</v>
      </c>
      <c r="O25" s="31">
        <v>43.1</v>
      </c>
      <c r="P25" s="31">
        <v>18.399999999999999</v>
      </c>
      <c r="Q25" s="31">
        <v>0.96</v>
      </c>
      <c r="R25"/>
    </row>
    <row r="26" spans="1:18" ht="21.6" customHeight="1" x14ac:dyDescent="0.35">
      <c r="A26" s="31" t="s">
        <v>90</v>
      </c>
      <c r="B26" s="165" t="s">
        <v>91</v>
      </c>
      <c r="C26" s="31" t="s">
        <v>29</v>
      </c>
      <c r="D26" s="79" t="s">
        <v>92</v>
      </c>
      <c r="E26" s="31">
        <v>1.76</v>
      </c>
      <c r="F26" s="31">
        <v>2.2200000000000002</v>
      </c>
      <c r="G26" s="36">
        <v>12.31</v>
      </c>
      <c r="H26" s="166">
        <v>84.8</v>
      </c>
      <c r="I26" s="166"/>
      <c r="J26" s="37">
        <v>0.1</v>
      </c>
      <c r="K26" s="31">
        <v>8.86</v>
      </c>
      <c r="L26" s="31">
        <v>0.67</v>
      </c>
      <c r="M26" s="31">
        <v>0</v>
      </c>
      <c r="N26" s="31">
        <v>19.34</v>
      </c>
      <c r="O26" s="31">
        <v>56.88</v>
      </c>
      <c r="P26" s="31">
        <v>21.2</v>
      </c>
      <c r="Q26" s="31">
        <v>0.88</v>
      </c>
      <c r="R26"/>
    </row>
    <row r="27" spans="1:18" ht="24.95" customHeight="1" x14ac:dyDescent="0.4">
      <c r="A27" s="31"/>
      <c r="B27" s="165"/>
      <c r="C27" s="34" t="s">
        <v>30</v>
      </c>
      <c r="D27" s="79" t="s">
        <v>93</v>
      </c>
      <c r="E27" s="31">
        <v>2.2000000000000002</v>
      </c>
      <c r="F27" s="31">
        <v>2.78</v>
      </c>
      <c r="G27" s="36">
        <v>15.39</v>
      </c>
      <c r="H27" s="167">
        <v>106</v>
      </c>
      <c r="I27" s="167"/>
      <c r="J27" s="37">
        <v>0.12</v>
      </c>
      <c r="K27" s="31">
        <v>11.08</v>
      </c>
      <c r="L27" s="31">
        <v>0.84</v>
      </c>
      <c r="M27" s="31">
        <v>0</v>
      </c>
      <c r="N27" s="31">
        <v>24.18</v>
      </c>
      <c r="O27" s="31">
        <v>71.099999999999994</v>
      </c>
      <c r="P27" s="31">
        <v>25.4</v>
      </c>
      <c r="Q27" s="31">
        <v>1.1000000000000001</v>
      </c>
      <c r="R27"/>
    </row>
    <row r="28" spans="1:18" ht="27.4" customHeight="1" x14ac:dyDescent="0.35">
      <c r="A28" s="31">
        <v>284</v>
      </c>
      <c r="B28" s="165" t="s">
        <v>94</v>
      </c>
      <c r="C28" s="31" t="s">
        <v>29</v>
      </c>
      <c r="D28" s="79" t="s">
        <v>95</v>
      </c>
      <c r="E28" s="31">
        <v>29.28</v>
      </c>
      <c r="F28" s="31">
        <v>36.72</v>
      </c>
      <c r="G28" s="36">
        <v>34.799999999999997</v>
      </c>
      <c r="H28" s="167">
        <v>571.20000000000005</v>
      </c>
      <c r="I28" s="167"/>
      <c r="J28" s="37">
        <v>0.44</v>
      </c>
      <c r="K28" s="31">
        <v>8.4</v>
      </c>
      <c r="L28" s="31">
        <v>35.159999999999997</v>
      </c>
      <c r="M28" s="31">
        <v>0</v>
      </c>
      <c r="N28" s="31">
        <v>74.64</v>
      </c>
      <c r="O28" s="31">
        <v>497.8</v>
      </c>
      <c r="P28" s="31">
        <v>186.6</v>
      </c>
      <c r="Q28" s="31">
        <v>6.72</v>
      </c>
      <c r="R28"/>
    </row>
    <row r="29" spans="1:18" ht="21.2" customHeight="1" x14ac:dyDescent="0.4">
      <c r="A29" s="31"/>
      <c r="B29" s="165"/>
      <c r="C29" s="34" t="s">
        <v>30</v>
      </c>
      <c r="D29" s="79" t="s">
        <v>96</v>
      </c>
      <c r="E29" s="31">
        <v>30.1</v>
      </c>
      <c r="F29" s="31">
        <v>36.9</v>
      </c>
      <c r="G29" s="36">
        <v>41.04</v>
      </c>
      <c r="H29" s="167">
        <v>616.70000000000005</v>
      </c>
      <c r="I29" s="167"/>
      <c r="J29" s="37">
        <v>0.48</v>
      </c>
      <c r="K29" s="31">
        <v>14.26</v>
      </c>
      <c r="L29" s="31">
        <v>35.200000000000003</v>
      </c>
      <c r="M29" s="31">
        <v>0</v>
      </c>
      <c r="N29" s="31">
        <v>79.819999999999993</v>
      </c>
      <c r="O29" s="31">
        <v>520.1</v>
      </c>
      <c r="P29" s="31">
        <v>195.57</v>
      </c>
      <c r="Q29" s="31">
        <v>7.05</v>
      </c>
      <c r="R29"/>
    </row>
    <row r="30" spans="1:18" ht="26.1" customHeight="1" x14ac:dyDescent="0.35">
      <c r="A30" s="31" t="s">
        <v>97</v>
      </c>
      <c r="B30" s="165" t="s">
        <v>98</v>
      </c>
      <c r="C30" s="31" t="s">
        <v>29</v>
      </c>
      <c r="D30" s="31">
        <v>200</v>
      </c>
      <c r="E30" s="31">
        <v>0.65</v>
      </c>
      <c r="F30" s="31">
        <v>8.8999999999999996E-2</v>
      </c>
      <c r="G30" s="36">
        <v>26.8</v>
      </c>
      <c r="H30" s="167">
        <v>110.6</v>
      </c>
      <c r="I30" s="167"/>
      <c r="J30" s="37">
        <v>1.6E-2</v>
      </c>
      <c r="K30" s="31">
        <v>0.72</v>
      </c>
      <c r="L30" s="31">
        <v>0</v>
      </c>
      <c r="M30" s="31">
        <v>0</v>
      </c>
      <c r="N30" s="31">
        <v>31.9</v>
      </c>
      <c r="O30" s="31">
        <v>22.97</v>
      </c>
      <c r="P30" s="31">
        <v>17.13</v>
      </c>
      <c r="Q30" s="31">
        <v>0.68</v>
      </c>
      <c r="R30"/>
    </row>
    <row r="31" spans="1:18" ht="21.6" customHeight="1" x14ac:dyDescent="0.4">
      <c r="A31" s="31"/>
      <c r="B31" s="165"/>
      <c r="C31" s="34" t="s">
        <v>30</v>
      </c>
      <c r="D31" s="31">
        <v>200</v>
      </c>
      <c r="E31" s="31">
        <v>0.65</v>
      </c>
      <c r="F31" s="31">
        <v>8.8999999999999996E-2</v>
      </c>
      <c r="G31" s="36">
        <v>26.8</v>
      </c>
      <c r="H31" s="167">
        <v>110.6</v>
      </c>
      <c r="I31" s="167"/>
      <c r="J31" s="37">
        <v>1.6E-2</v>
      </c>
      <c r="K31" s="31">
        <v>0.72</v>
      </c>
      <c r="L31" s="31">
        <v>0</v>
      </c>
      <c r="M31" s="31">
        <v>0</v>
      </c>
      <c r="N31" s="31">
        <v>31.9</v>
      </c>
      <c r="O31" s="31">
        <v>22.97</v>
      </c>
      <c r="P31" s="31">
        <v>17.13</v>
      </c>
      <c r="Q31" s="31">
        <v>0.68</v>
      </c>
      <c r="R31"/>
    </row>
    <row r="32" spans="1:18" ht="21.6" customHeight="1" x14ac:dyDescent="0.35">
      <c r="A32" s="31" t="s">
        <v>47</v>
      </c>
      <c r="B32" s="31" t="s">
        <v>48</v>
      </c>
      <c r="C32" s="31" t="s">
        <v>29</v>
      </c>
      <c r="D32" s="31">
        <v>30</v>
      </c>
      <c r="E32" s="31">
        <v>2.0099999999999998</v>
      </c>
      <c r="F32" s="31">
        <v>0.30000000000000004</v>
      </c>
      <c r="G32" s="36">
        <v>13.59</v>
      </c>
      <c r="H32" s="166">
        <v>65.099999999999994</v>
      </c>
      <c r="I32" s="166"/>
      <c r="J32" s="37">
        <v>3.3000000000000002E-2</v>
      </c>
      <c r="K32" s="37">
        <v>0</v>
      </c>
      <c r="L32" s="31">
        <v>0</v>
      </c>
      <c r="M32" s="31">
        <v>0</v>
      </c>
      <c r="N32" s="31">
        <v>6</v>
      </c>
      <c r="O32" s="31">
        <v>19.5</v>
      </c>
      <c r="P32" s="31">
        <v>4.2</v>
      </c>
      <c r="Q32" s="31">
        <v>0.33</v>
      </c>
      <c r="R32"/>
    </row>
    <row r="33" spans="1:21" ht="20.100000000000001" customHeight="1" x14ac:dyDescent="0.4">
      <c r="A33" s="31"/>
      <c r="B33" s="31"/>
      <c r="C33" s="34" t="s">
        <v>30</v>
      </c>
      <c r="D33" s="31">
        <v>30</v>
      </c>
      <c r="E33" s="31">
        <v>2.0099999999999998</v>
      </c>
      <c r="F33" s="31">
        <v>0.30000000000000004</v>
      </c>
      <c r="G33" s="36">
        <v>13.59</v>
      </c>
      <c r="H33" s="166">
        <v>65.099999999999994</v>
      </c>
      <c r="I33" s="166"/>
      <c r="J33" s="37">
        <v>3.3000000000000002E-2</v>
      </c>
      <c r="K33" s="37">
        <v>0</v>
      </c>
      <c r="L33" s="31">
        <v>0</v>
      </c>
      <c r="M33" s="31">
        <v>0</v>
      </c>
      <c r="N33" s="31">
        <v>6</v>
      </c>
      <c r="O33" s="31">
        <v>19.5</v>
      </c>
      <c r="P33" s="31">
        <v>4.2</v>
      </c>
      <c r="Q33" s="31">
        <v>0.33</v>
      </c>
      <c r="R33"/>
    </row>
    <row r="34" spans="1:21" ht="20.100000000000001" customHeight="1" x14ac:dyDescent="0.35">
      <c r="A34" s="31" t="s">
        <v>49</v>
      </c>
      <c r="B34" s="31" t="s">
        <v>50</v>
      </c>
      <c r="C34" s="31" t="s">
        <v>29</v>
      </c>
      <c r="D34" s="31">
        <v>30</v>
      </c>
      <c r="E34" s="31">
        <v>2.31</v>
      </c>
      <c r="F34" s="31">
        <v>0.42</v>
      </c>
      <c r="G34" s="36">
        <v>11.31</v>
      </c>
      <c r="H34" s="166">
        <v>60.3</v>
      </c>
      <c r="I34" s="166"/>
      <c r="J34" s="37">
        <v>0.06</v>
      </c>
      <c r="K34" s="37">
        <v>0</v>
      </c>
      <c r="L34" s="31">
        <v>0</v>
      </c>
      <c r="M34" s="31">
        <v>0</v>
      </c>
      <c r="N34" s="31">
        <v>9.9</v>
      </c>
      <c r="O34" s="31">
        <v>53.4</v>
      </c>
      <c r="P34" s="31">
        <v>16.5</v>
      </c>
      <c r="Q34" s="31">
        <v>1.35</v>
      </c>
      <c r="R34"/>
    </row>
    <row r="35" spans="1:21" ht="22.5" customHeight="1" x14ac:dyDescent="0.4">
      <c r="A35" s="31"/>
      <c r="B35" s="31"/>
      <c r="C35" s="34" t="s">
        <v>30</v>
      </c>
      <c r="D35" s="31">
        <v>30</v>
      </c>
      <c r="E35" s="31">
        <v>2.31</v>
      </c>
      <c r="F35" s="31">
        <v>0.42</v>
      </c>
      <c r="G35" s="36">
        <v>11.31</v>
      </c>
      <c r="H35" s="166">
        <v>60.3</v>
      </c>
      <c r="I35" s="166"/>
      <c r="J35" s="37">
        <v>0.06</v>
      </c>
      <c r="K35" s="37">
        <v>0</v>
      </c>
      <c r="L35" s="31">
        <v>0</v>
      </c>
      <c r="M35" s="31">
        <v>0</v>
      </c>
      <c r="N35" s="31">
        <v>9.9</v>
      </c>
      <c r="O35" s="31">
        <v>53.4</v>
      </c>
      <c r="P35" s="31">
        <v>16.5</v>
      </c>
      <c r="Q35" s="31">
        <v>1.35</v>
      </c>
      <c r="R35"/>
    </row>
    <row r="36" spans="1:21" ht="22.5" customHeight="1" x14ac:dyDescent="0.4">
      <c r="A36" s="31"/>
      <c r="B36" s="34" t="s">
        <v>38</v>
      </c>
      <c r="C36" s="31" t="s">
        <v>29</v>
      </c>
      <c r="D36" s="34">
        <f t="shared" ref="D36:H37" si="2">D24+D26+D28+D30+D32+D34</f>
        <v>792</v>
      </c>
      <c r="E36" s="34">
        <f t="shared" si="2"/>
        <v>37.57</v>
      </c>
      <c r="F36" s="34">
        <f t="shared" si="2"/>
        <v>43.468999999999994</v>
      </c>
      <c r="G36" s="34">
        <f t="shared" si="2"/>
        <v>112.07000000000001</v>
      </c>
      <c r="H36" s="168">
        <f t="shared" si="2"/>
        <v>984.80000000000007</v>
      </c>
      <c r="I36" s="168"/>
      <c r="J36" s="34">
        <f t="shared" ref="J36:Q37" si="3">J24+J26+J28+J30+J32+J34</f>
        <v>0.68300000000000005</v>
      </c>
      <c r="K36" s="34">
        <f t="shared" si="3"/>
        <v>36.879999999999995</v>
      </c>
      <c r="L36" s="34">
        <f t="shared" si="3"/>
        <v>35.83</v>
      </c>
      <c r="M36" s="34">
        <f t="shared" si="3"/>
        <v>0</v>
      </c>
      <c r="N36" s="34">
        <f t="shared" si="3"/>
        <v>160.92000000000002</v>
      </c>
      <c r="O36" s="34">
        <f t="shared" si="3"/>
        <v>676.41</v>
      </c>
      <c r="P36" s="34">
        <f t="shared" si="3"/>
        <v>256.63</v>
      </c>
      <c r="Q36" s="34">
        <f t="shared" si="3"/>
        <v>10.54</v>
      </c>
      <c r="R36"/>
    </row>
    <row r="37" spans="1:21" ht="22.5" customHeight="1" x14ac:dyDescent="0.4">
      <c r="A37" s="31"/>
      <c r="B37" s="34" t="s">
        <v>38</v>
      </c>
      <c r="C37" s="34" t="s">
        <v>30</v>
      </c>
      <c r="D37" s="34">
        <f t="shared" si="2"/>
        <v>912</v>
      </c>
      <c r="E37" s="34">
        <f t="shared" si="2"/>
        <v>39.870000000000005</v>
      </c>
      <c r="F37" s="34">
        <f t="shared" si="2"/>
        <v>46.688999999999993</v>
      </c>
      <c r="G37" s="34">
        <f t="shared" si="2"/>
        <v>130.13</v>
      </c>
      <c r="H37" s="168">
        <f t="shared" si="2"/>
        <v>1112.9000000000001</v>
      </c>
      <c r="I37" s="168"/>
      <c r="J37" s="34">
        <f t="shared" si="3"/>
        <v>0.7649999999999999</v>
      </c>
      <c r="K37" s="34">
        <f t="shared" si="3"/>
        <v>57.559999999999995</v>
      </c>
      <c r="L37" s="34">
        <f t="shared" si="3"/>
        <v>36.040000000000006</v>
      </c>
      <c r="M37" s="34">
        <f t="shared" si="3"/>
        <v>0</v>
      </c>
      <c r="N37" s="34">
        <f t="shared" si="3"/>
        <v>183.7</v>
      </c>
      <c r="O37" s="34">
        <f t="shared" si="3"/>
        <v>730.17</v>
      </c>
      <c r="P37" s="34">
        <f t="shared" si="3"/>
        <v>277.2</v>
      </c>
      <c r="Q37" s="34">
        <f t="shared" si="3"/>
        <v>11.469999999999999</v>
      </c>
      <c r="R37"/>
    </row>
    <row r="38" spans="1:21" ht="22.5" customHeight="1" x14ac:dyDescent="0.4">
      <c r="A38" s="31"/>
      <c r="B38" s="34" t="s">
        <v>51</v>
      </c>
      <c r="C38" s="34"/>
      <c r="D38" s="31"/>
      <c r="E38" s="31"/>
      <c r="F38" s="31"/>
      <c r="G38" s="36"/>
      <c r="H38" s="166"/>
      <c r="I38" s="166"/>
      <c r="J38" s="37"/>
      <c r="K38" s="31"/>
      <c r="L38" s="31"/>
      <c r="M38" s="91"/>
      <c r="N38" s="31"/>
      <c r="O38" s="31"/>
      <c r="P38" s="31"/>
      <c r="Q38" s="31"/>
      <c r="R38"/>
    </row>
    <row r="39" spans="1:21" ht="21.2" customHeight="1" x14ac:dyDescent="0.35">
      <c r="A39" s="31" t="s">
        <v>99</v>
      </c>
      <c r="B39" s="39" t="s">
        <v>100</v>
      </c>
      <c r="C39" s="31" t="s">
        <v>29</v>
      </c>
      <c r="D39" s="92">
        <v>100</v>
      </c>
      <c r="E39" s="93">
        <v>5.4</v>
      </c>
      <c r="F39" s="94">
        <v>24.2</v>
      </c>
      <c r="G39" s="39">
        <v>65.08</v>
      </c>
      <c r="H39" s="184">
        <v>499.8</v>
      </c>
      <c r="I39" s="184"/>
      <c r="J39" s="39">
        <v>0.08</v>
      </c>
      <c r="K39" s="93">
        <v>0</v>
      </c>
      <c r="L39" s="39">
        <v>11</v>
      </c>
      <c r="M39" s="93">
        <v>0</v>
      </c>
      <c r="N39" s="39">
        <v>29</v>
      </c>
      <c r="O39" s="93">
        <v>90</v>
      </c>
      <c r="P39" s="39">
        <v>20</v>
      </c>
      <c r="Q39" s="93">
        <v>2.1</v>
      </c>
      <c r="R39"/>
      <c r="U39" s="104"/>
    </row>
    <row r="40" spans="1:21" ht="22.35" customHeight="1" x14ac:dyDescent="0.4">
      <c r="A40" s="31"/>
      <c r="B40" s="95" t="s">
        <v>77</v>
      </c>
      <c r="C40" s="34" t="s">
        <v>30</v>
      </c>
      <c r="D40" s="92">
        <v>150</v>
      </c>
      <c r="E40" s="93">
        <v>8.1</v>
      </c>
      <c r="F40" s="94">
        <v>36.299999999999997</v>
      </c>
      <c r="G40" s="39">
        <v>97.62</v>
      </c>
      <c r="H40" s="184">
        <v>749.7</v>
      </c>
      <c r="I40" s="184"/>
      <c r="J40" s="39">
        <v>0.12</v>
      </c>
      <c r="K40" s="93">
        <v>0</v>
      </c>
      <c r="L40" s="39">
        <v>16.5</v>
      </c>
      <c r="M40" s="93">
        <v>0</v>
      </c>
      <c r="N40" s="39">
        <v>43.5</v>
      </c>
      <c r="O40" s="93">
        <v>135</v>
      </c>
      <c r="P40" s="39">
        <v>30</v>
      </c>
      <c r="Q40" s="93">
        <v>3.15</v>
      </c>
      <c r="R40"/>
    </row>
    <row r="41" spans="1:21" ht="24.95" customHeight="1" x14ac:dyDescent="0.35">
      <c r="A41" s="31">
        <v>385</v>
      </c>
      <c r="B41" s="39" t="s">
        <v>101</v>
      </c>
      <c r="C41" s="31" t="s">
        <v>29</v>
      </c>
      <c r="D41" s="105">
        <v>200</v>
      </c>
      <c r="E41" s="106">
        <v>5.8</v>
      </c>
      <c r="F41" s="107">
        <v>5</v>
      </c>
      <c r="G41" s="108">
        <v>9.6</v>
      </c>
      <c r="H41" s="189">
        <v>107</v>
      </c>
      <c r="I41" s="189"/>
      <c r="J41" s="108">
        <v>0.08</v>
      </c>
      <c r="K41" s="106">
        <v>2.6</v>
      </c>
      <c r="L41" s="108">
        <v>40</v>
      </c>
      <c r="M41" s="106">
        <v>0</v>
      </c>
      <c r="N41" s="108">
        <v>240</v>
      </c>
      <c r="O41" s="106">
        <v>180</v>
      </c>
      <c r="P41" s="108">
        <v>28</v>
      </c>
      <c r="Q41" s="106">
        <v>0.2</v>
      </c>
      <c r="R41"/>
    </row>
    <row r="42" spans="1:21" ht="19.350000000000001" customHeight="1" x14ac:dyDescent="0.4">
      <c r="A42" s="31"/>
      <c r="B42" s="40"/>
      <c r="C42" s="34" t="s">
        <v>30</v>
      </c>
      <c r="D42" s="31">
        <v>200</v>
      </c>
      <c r="E42" s="106">
        <v>5.8</v>
      </c>
      <c r="F42" s="107">
        <v>5</v>
      </c>
      <c r="G42" s="108">
        <v>9.6</v>
      </c>
      <c r="H42" s="189">
        <v>107</v>
      </c>
      <c r="I42" s="189"/>
      <c r="J42" s="108">
        <v>0.08</v>
      </c>
      <c r="K42" s="106">
        <v>2.6</v>
      </c>
      <c r="L42" s="108">
        <v>40</v>
      </c>
      <c r="M42" s="106">
        <v>0</v>
      </c>
      <c r="N42" s="108">
        <v>240</v>
      </c>
      <c r="O42" s="106">
        <v>180</v>
      </c>
      <c r="P42" s="108">
        <v>28</v>
      </c>
      <c r="Q42" s="106">
        <v>0.2</v>
      </c>
      <c r="R42"/>
    </row>
    <row r="43" spans="1:21" ht="19.350000000000001" customHeight="1" x14ac:dyDescent="0.4">
      <c r="A43" s="31"/>
      <c r="B43" s="34" t="s">
        <v>38</v>
      </c>
      <c r="C43" s="31" t="s">
        <v>29</v>
      </c>
      <c r="D43" s="34">
        <f t="shared" ref="D43:Q43" si="4">D39+D41</f>
        <v>300</v>
      </c>
      <c r="E43" s="96">
        <f t="shared" si="4"/>
        <v>11.2</v>
      </c>
      <c r="F43" s="96">
        <f t="shared" si="4"/>
        <v>29.2</v>
      </c>
      <c r="G43" s="96">
        <f t="shared" si="4"/>
        <v>74.679999999999993</v>
      </c>
      <c r="H43" s="185">
        <f t="shared" si="4"/>
        <v>606.79999999999995</v>
      </c>
      <c r="I43" s="185">
        <f t="shared" si="4"/>
        <v>0</v>
      </c>
      <c r="J43" s="96">
        <f t="shared" si="4"/>
        <v>0.16</v>
      </c>
      <c r="K43" s="96">
        <f t="shared" si="4"/>
        <v>2.6</v>
      </c>
      <c r="L43" s="96">
        <f t="shared" si="4"/>
        <v>51</v>
      </c>
      <c r="M43" s="96">
        <f t="shared" si="4"/>
        <v>0</v>
      </c>
      <c r="N43" s="96">
        <f t="shared" si="4"/>
        <v>269</v>
      </c>
      <c r="O43" s="96">
        <f t="shared" si="4"/>
        <v>270</v>
      </c>
      <c r="P43" s="96">
        <f t="shared" si="4"/>
        <v>48</v>
      </c>
      <c r="Q43" s="96">
        <f t="shared" si="4"/>
        <v>2.3000000000000003</v>
      </c>
      <c r="R43"/>
    </row>
    <row r="44" spans="1:21" ht="19.350000000000001" customHeight="1" x14ac:dyDescent="0.4">
      <c r="A44" s="31"/>
      <c r="B44" s="34" t="s">
        <v>38</v>
      </c>
      <c r="C44" s="34" t="s">
        <v>30</v>
      </c>
      <c r="D44" s="34">
        <f>D40+D42</f>
        <v>350</v>
      </c>
      <c r="E44" s="96">
        <f>E40+E42</f>
        <v>13.899999999999999</v>
      </c>
      <c r="F44" s="96">
        <f>F40+F42</f>
        <v>41.3</v>
      </c>
      <c r="G44" s="96">
        <f>G40+G42</f>
        <v>107.22</v>
      </c>
      <c r="H44" s="185">
        <f>H40+H42</f>
        <v>856.7</v>
      </c>
      <c r="I44" s="185"/>
      <c r="J44" s="96">
        <f t="shared" ref="J44:Q44" si="5">J40+J42</f>
        <v>0.2</v>
      </c>
      <c r="K44" s="96">
        <f t="shared" si="5"/>
        <v>2.6</v>
      </c>
      <c r="L44" s="96">
        <f t="shared" si="5"/>
        <v>56.5</v>
      </c>
      <c r="M44" s="96">
        <f t="shared" si="5"/>
        <v>0</v>
      </c>
      <c r="N44" s="96">
        <f t="shared" si="5"/>
        <v>283.5</v>
      </c>
      <c r="O44" s="96">
        <f t="shared" si="5"/>
        <v>315</v>
      </c>
      <c r="P44" s="96">
        <f t="shared" si="5"/>
        <v>58</v>
      </c>
      <c r="Q44" s="96">
        <f t="shared" si="5"/>
        <v>3.35</v>
      </c>
      <c r="R44"/>
    </row>
    <row r="45" spans="1:21" ht="19.350000000000001" customHeight="1" x14ac:dyDescent="0.4">
      <c r="A45" s="31"/>
      <c r="B45" s="40"/>
      <c r="C45" s="34"/>
      <c r="D45" s="34"/>
      <c r="E45" s="96"/>
      <c r="F45" s="109"/>
      <c r="G45" s="110"/>
      <c r="H45" s="185"/>
      <c r="I45" s="185"/>
      <c r="J45" s="110"/>
      <c r="K45" s="96"/>
      <c r="L45" s="110"/>
      <c r="M45" s="96"/>
      <c r="N45" s="110"/>
      <c r="O45" s="96"/>
      <c r="P45" s="110"/>
      <c r="Q45" s="96"/>
      <c r="R45"/>
    </row>
    <row r="46" spans="1:21" ht="20.85" customHeight="1" x14ac:dyDescent="0.4">
      <c r="A46" s="31"/>
      <c r="B46" s="34" t="s">
        <v>55</v>
      </c>
      <c r="C46" s="31" t="s">
        <v>29</v>
      </c>
      <c r="D46" s="34">
        <f t="shared" ref="D46:Q46" si="6">D19+D36+D43</f>
        <v>1632</v>
      </c>
      <c r="E46" s="34">
        <f t="shared" si="6"/>
        <v>61.31</v>
      </c>
      <c r="F46" s="34">
        <f t="shared" si="6"/>
        <v>84.438999999999993</v>
      </c>
      <c r="G46" s="34">
        <f t="shared" si="6"/>
        <v>269.65000000000003</v>
      </c>
      <c r="H46" s="168">
        <f t="shared" si="6"/>
        <v>2078.3000000000002</v>
      </c>
      <c r="I46" s="168">
        <f t="shared" si="6"/>
        <v>0</v>
      </c>
      <c r="J46" s="34">
        <f t="shared" si="6"/>
        <v>1.0269999999999999</v>
      </c>
      <c r="K46" s="34">
        <f t="shared" si="6"/>
        <v>48.76</v>
      </c>
      <c r="L46" s="44">
        <f t="shared" si="6"/>
        <v>165.11500000000001</v>
      </c>
      <c r="M46" s="34">
        <f t="shared" si="6"/>
        <v>0</v>
      </c>
      <c r="N46" s="34">
        <f t="shared" si="6"/>
        <v>708.31999999999994</v>
      </c>
      <c r="O46" s="34">
        <f t="shared" si="6"/>
        <v>1249.1500000000001</v>
      </c>
      <c r="P46" s="34">
        <f t="shared" si="6"/>
        <v>372.40999999999997</v>
      </c>
      <c r="Q46" s="34">
        <f t="shared" si="6"/>
        <v>16.02</v>
      </c>
      <c r="R46"/>
    </row>
    <row r="47" spans="1:21" ht="21.6" customHeight="1" x14ac:dyDescent="0.4">
      <c r="A47" s="31"/>
      <c r="B47" s="34" t="s">
        <v>55</v>
      </c>
      <c r="C47" s="34" t="s">
        <v>30</v>
      </c>
      <c r="D47" s="111">
        <f t="shared" ref="D47:Q47" si="7">D20+D37+D44</f>
        <v>1892</v>
      </c>
      <c r="E47" s="34">
        <f t="shared" si="7"/>
        <v>67.27000000000001</v>
      </c>
      <c r="F47" s="34">
        <f t="shared" si="7"/>
        <v>100.38899999999998</v>
      </c>
      <c r="G47" s="34">
        <f t="shared" si="7"/>
        <v>332.39</v>
      </c>
      <c r="H47" s="168">
        <f t="shared" si="7"/>
        <v>2518.6000000000004</v>
      </c>
      <c r="I47" s="168">
        <f t="shared" si="7"/>
        <v>0</v>
      </c>
      <c r="J47" s="34">
        <f t="shared" si="7"/>
        <v>1.1839999999999999</v>
      </c>
      <c r="K47" s="34">
        <f t="shared" si="7"/>
        <v>78.94</v>
      </c>
      <c r="L47" s="44">
        <f t="shared" si="7"/>
        <v>167.32600000000002</v>
      </c>
      <c r="M47" s="34">
        <f t="shared" si="7"/>
        <v>0</v>
      </c>
      <c r="N47" s="34">
        <f t="shared" si="7"/>
        <v>760.3</v>
      </c>
      <c r="O47" s="34">
        <f t="shared" si="7"/>
        <v>1363.21</v>
      </c>
      <c r="P47" s="34">
        <f t="shared" si="7"/>
        <v>411.48</v>
      </c>
      <c r="Q47" s="34">
        <f t="shared" si="7"/>
        <v>19.88</v>
      </c>
      <c r="R47"/>
    </row>
    <row r="48" spans="1:21" ht="21.6" customHeight="1" x14ac:dyDescent="0.35">
      <c r="A48" s="45" t="s">
        <v>56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/>
    </row>
    <row r="49" spans="1:18" ht="20.85" customHeight="1" x14ac:dyDescent="0.4">
      <c r="A49" s="45" t="s">
        <v>57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7"/>
      <c r="R49"/>
    </row>
    <row r="50" spans="1:18" ht="23.25" customHeight="1" x14ac:dyDescent="0.4">
      <c r="A50" s="171" t="s">
        <v>58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47"/>
      <c r="R50"/>
    </row>
    <row r="51" spans="1:18" ht="15.6" customHeight="1" x14ac:dyDescent="0.25">
      <c r="Q51" s="51"/>
      <c r="R51" s="51"/>
    </row>
    <row r="52" spans="1:18" ht="15.6" customHeight="1" x14ac:dyDescent="0.25">
      <c r="Q52" s="51"/>
      <c r="R52" s="51"/>
    </row>
    <row r="53" spans="1:18" ht="15.6" customHeight="1" x14ac:dyDescent="0.25">
      <c r="Q53" s="51"/>
      <c r="R53" s="51"/>
    </row>
  </sheetData>
  <sheetProtection selectLockedCells="1" selectUnlockedCells="1"/>
  <mergeCells count="52">
    <mergeCell ref="H44:I44"/>
    <mergeCell ref="H45:I45"/>
    <mergeCell ref="H46:I46"/>
    <mergeCell ref="H47:I47"/>
    <mergeCell ref="A50:P50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B28:B29"/>
    <mergeCell ref="H28:I28"/>
    <mergeCell ref="H29:I29"/>
    <mergeCell ref="B30:B31"/>
    <mergeCell ref="H30:I30"/>
    <mergeCell ref="H31:I31"/>
    <mergeCell ref="H21:I21"/>
    <mergeCell ref="H22:I22"/>
    <mergeCell ref="H23:I23"/>
    <mergeCell ref="H24:I24"/>
    <mergeCell ref="H25:I25"/>
    <mergeCell ref="B26:B27"/>
    <mergeCell ref="H26:I26"/>
    <mergeCell ref="H27:I27"/>
    <mergeCell ref="H15:I15"/>
    <mergeCell ref="H16:I16"/>
    <mergeCell ref="H17:I17"/>
    <mergeCell ref="H18:I18"/>
    <mergeCell ref="H19:I19"/>
    <mergeCell ref="H20:I20"/>
    <mergeCell ref="N7:Q7"/>
    <mergeCell ref="H9:I9"/>
    <mergeCell ref="H10:I10"/>
    <mergeCell ref="H11:I11"/>
    <mergeCell ref="H12:I12"/>
    <mergeCell ref="B13:B14"/>
    <mergeCell ref="H13:I13"/>
    <mergeCell ref="H14:I14"/>
    <mergeCell ref="E2:J2"/>
    <mergeCell ref="E6:H6"/>
    <mergeCell ref="A7:A8"/>
    <mergeCell ref="C7:C8"/>
    <mergeCell ref="E7:G7"/>
    <mergeCell ref="H7:I8"/>
    <mergeCell ref="J7:M7"/>
  </mergeCells>
  <pageMargins left="0.6694444444444444" right="0.6694444444444444" top="0.74791666666666667" bottom="0.74791666666666667" header="0.51180555555555551" footer="0.51180555555555551"/>
  <pageSetup paperSize="9" scale="44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57"/>
  <sheetViews>
    <sheetView view="pageBreakPreview" topLeftCell="A25" zoomScale="50" zoomScaleNormal="65" zoomScaleSheetLayoutView="50" workbookViewId="0">
      <selection activeCell="P49" sqref="P49"/>
    </sheetView>
  </sheetViews>
  <sheetFormatPr defaultColWidth="9.42578125" defaultRowHeight="15.6" customHeight="1" x14ac:dyDescent="0.25"/>
  <cols>
    <col min="1" max="1" width="15" style="1" customWidth="1"/>
    <col min="2" max="2" width="59.28515625" style="1" customWidth="1"/>
    <col min="3" max="3" width="21.140625" style="1" customWidth="1"/>
    <col min="4" max="4" width="18.28515625" style="1" customWidth="1"/>
    <col min="5" max="5" width="15.85546875" style="1" customWidth="1"/>
    <col min="6" max="6" width="17.28515625" style="1" customWidth="1"/>
    <col min="7" max="7" width="17" style="1" customWidth="1"/>
    <col min="8" max="8" width="12.7109375" style="1" customWidth="1"/>
    <col min="9" max="9" width="12.42578125" style="1" customWidth="1"/>
    <col min="10" max="10" width="18.7109375" style="1" customWidth="1"/>
    <col min="11" max="11" width="17.28515625" style="1" customWidth="1"/>
    <col min="12" max="12" width="17" style="1" customWidth="1"/>
    <col min="13" max="13" width="17.28515625" style="1" customWidth="1"/>
    <col min="14" max="14" width="17" style="1" customWidth="1"/>
    <col min="15" max="15" width="16.7109375" style="1" customWidth="1"/>
    <col min="16" max="16" width="17.28515625" style="1" customWidth="1"/>
    <col min="17" max="17" width="18.42578125" style="1" customWidth="1"/>
    <col min="18" max="16384" width="9.42578125" style="1"/>
  </cols>
  <sheetData>
    <row r="2" spans="1:18" ht="29.85" customHeight="1" x14ac:dyDescent="0.5">
      <c r="A2" s="98"/>
      <c r="B2" s="98" t="s">
        <v>0</v>
      </c>
      <c r="C2" s="98"/>
      <c r="D2" s="98"/>
      <c r="E2" s="112" t="s">
        <v>102</v>
      </c>
      <c r="F2" s="112"/>
      <c r="G2" s="112"/>
      <c r="H2" s="112"/>
      <c r="I2" s="112"/>
      <c r="J2" s="50"/>
      <c r="K2" s="50"/>
      <c r="L2" s="50"/>
      <c r="M2" s="50"/>
      <c r="N2" s="50"/>
      <c r="O2" s="50"/>
    </row>
    <row r="3" spans="1:18" ht="15.6" customHeight="1" x14ac:dyDescent="0.35">
      <c r="A3" s="7" t="s">
        <v>103</v>
      </c>
      <c r="B3" s="7"/>
      <c r="C3" s="113"/>
      <c r="D3" s="114"/>
      <c r="E3" s="114"/>
      <c r="F3" s="114"/>
      <c r="G3" s="43"/>
      <c r="H3" s="43"/>
      <c r="I3" s="43"/>
      <c r="J3" s="2"/>
      <c r="K3" s="2"/>
      <c r="L3" s="2"/>
      <c r="M3" s="2"/>
      <c r="N3" s="2"/>
      <c r="O3" s="2"/>
      <c r="P3" s="5"/>
      <c r="Q3" s="5"/>
    </row>
    <row r="4" spans="1:18" ht="22.15" customHeight="1" x14ac:dyDescent="0.35">
      <c r="A4" s="7" t="s">
        <v>3</v>
      </c>
      <c r="B4" s="7"/>
      <c r="C4" s="113"/>
      <c r="D4" s="113"/>
      <c r="E4" s="113"/>
      <c r="F4" s="113"/>
      <c r="G4" s="113"/>
      <c r="H4" s="113"/>
      <c r="I4" s="113"/>
      <c r="J4" s="9"/>
      <c r="K4" s="9"/>
      <c r="L4" s="9"/>
      <c r="M4" s="9"/>
      <c r="N4" s="9"/>
      <c r="O4" s="9"/>
      <c r="P4" s="11"/>
      <c r="Q4" s="11"/>
    </row>
    <row r="5" spans="1:18" ht="24" customHeight="1" x14ac:dyDescent="0.35">
      <c r="A5" s="190" t="s">
        <v>104</v>
      </c>
      <c r="B5" s="190"/>
      <c r="C5" s="113"/>
      <c r="D5" s="113"/>
      <c r="E5" s="113"/>
      <c r="F5" s="113"/>
      <c r="G5" s="113"/>
      <c r="H5" s="113"/>
      <c r="I5" s="113"/>
      <c r="J5" s="9"/>
      <c r="K5" s="9"/>
      <c r="L5" s="9"/>
      <c r="M5" s="9"/>
      <c r="N5" s="9"/>
      <c r="O5" s="9"/>
      <c r="P5" s="11"/>
      <c r="Q5" s="11"/>
    </row>
    <row r="6" spans="1:18" ht="23.1" customHeight="1" x14ac:dyDescent="0.4">
      <c r="A6" s="12" t="s">
        <v>105</v>
      </c>
      <c r="B6" s="12"/>
      <c r="C6" s="113"/>
      <c r="D6" s="113"/>
      <c r="E6" s="113"/>
      <c r="F6" s="191"/>
      <c r="G6" s="191"/>
      <c r="H6" s="191"/>
      <c r="I6" s="191"/>
      <c r="J6" s="192"/>
      <c r="K6" s="192"/>
      <c r="L6" s="192"/>
      <c r="M6" s="192"/>
      <c r="N6" s="192"/>
      <c r="O6" s="192"/>
      <c r="P6" s="192"/>
      <c r="Q6" s="5"/>
      <c r="R6"/>
    </row>
    <row r="7" spans="1:18" ht="31.15" customHeight="1" x14ac:dyDescent="0.3">
      <c r="A7" s="193" t="s">
        <v>6</v>
      </c>
      <c r="B7" s="115" t="s">
        <v>106</v>
      </c>
      <c r="C7" s="194" t="s">
        <v>8</v>
      </c>
      <c r="D7" s="116" t="s">
        <v>81</v>
      </c>
      <c r="E7" s="195" t="s">
        <v>10</v>
      </c>
      <c r="F7" s="195"/>
      <c r="G7" s="195"/>
      <c r="H7" s="196" t="s">
        <v>107</v>
      </c>
      <c r="I7" s="196"/>
      <c r="J7" s="197" t="s">
        <v>12</v>
      </c>
      <c r="K7" s="197"/>
      <c r="L7" s="197"/>
      <c r="M7" s="197"/>
      <c r="N7" s="197" t="s">
        <v>13</v>
      </c>
      <c r="O7" s="197"/>
      <c r="P7" s="197"/>
      <c r="Q7" s="197"/>
    </row>
    <row r="8" spans="1:18" ht="35.25" customHeight="1" x14ac:dyDescent="0.3">
      <c r="A8" s="193"/>
      <c r="B8" s="117" t="s">
        <v>108</v>
      </c>
      <c r="C8" s="194"/>
      <c r="D8" s="118" t="s">
        <v>109</v>
      </c>
      <c r="E8" s="119" t="s">
        <v>16</v>
      </c>
      <c r="F8" s="120" t="s">
        <v>17</v>
      </c>
      <c r="G8" s="120" t="s">
        <v>18</v>
      </c>
      <c r="H8" s="196"/>
      <c r="I8" s="196"/>
      <c r="J8" s="120" t="s">
        <v>19</v>
      </c>
      <c r="K8" s="120" t="s">
        <v>20</v>
      </c>
      <c r="L8" s="120" t="s">
        <v>21</v>
      </c>
      <c r="M8" s="120" t="s">
        <v>22</v>
      </c>
      <c r="N8" s="120" t="s">
        <v>23</v>
      </c>
      <c r="O8" s="120" t="s">
        <v>24</v>
      </c>
      <c r="P8" s="120" t="s">
        <v>25</v>
      </c>
      <c r="Q8" s="120" t="s">
        <v>26</v>
      </c>
    </row>
    <row r="9" spans="1:18" ht="21" customHeight="1" x14ac:dyDescent="0.4">
      <c r="A9" s="121">
        <v>1</v>
      </c>
      <c r="B9" s="34">
        <v>2</v>
      </c>
      <c r="C9" s="74"/>
      <c r="D9" s="34">
        <v>3</v>
      </c>
      <c r="E9" s="34">
        <v>4</v>
      </c>
      <c r="F9" s="75">
        <v>5</v>
      </c>
      <c r="G9" s="76">
        <v>6</v>
      </c>
      <c r="H9" s="168">
        <v>7</v>
      </c>
      <c r="I9" s="168"/>
      <c r="J9" s="122">
        <v>8</v>
      </c>
      <c r="K9" s="75">
        <v>9</v>
      </c>
      <c r="L9" s="75">
        <v>10</v>
      </c>
      <c r="M9" s="75">
        <v>11</v>
      </c>
      <c r="N9" s="75">
        <v>12</v>
      </c>
      <c r="O9" s="75">
        <v>13</v>
      </c>
      <c r="P9" s="75">
        <v>14</v>
      </c>
      <c r="Q9" s="75">
        <v>15</v>
      </c>
    </row>
    <row r="10" spans="1:18" ht="31.15" customHeight="1" x14ac:dyDescent="0.4">
      <c r="A10" s="123"/>
      <c r="B10" s="124" t="s">
        <v>27</v>
      </c>
      <c r="C10" s="124"/>
      <c r="D10" s="124"/>
      <c r="E10" s="124"/>
      <c r="F10" s="125"/>
      <c r="G10" s="125"/>
      <c r="H10" s="198"/>
      <c r="I10" s="198"/>
      <c r="J10" s="125"/>
      <c r="K10" s="125"/>
      <c r="L10" s="125"/>
      <c r="M10" s="125"/>
      <c r="N10" s="125"/>
      <c r="O10" s="125"/>
      <c r="P10" s="125"/>
      <c r="Q10" s="125"/>
    </row>
    <row r="11" spans="1:18" ht="31.15" customHeight="1" x14ac:dyDescent="0.35">
      <c r="A11" s="33">
        <v>15</v>
      </c>
      <c r="B11" s="32" t="s">
        <v>28</v>
      </c>
      <c r="C11" s="35" t="s">
        <v>29</v>
      </c>
      <c r="D11" s="32">
        <v>10</v>
      </c>
      <c r="E11" s="33">
        <v>2.3199999999999998</v>
      </c>
      <c r="F11" s="33">
        <v>2.95</v>
      </c>
      <c r="G11" s="33">
        <v>0</v>
      </c>
      <c r="H11" s="164">
        <v>36</v>
      </c>
      <c r="I11" s="164"/>
      <c r="J11" s="33">
        <v>0</v>
      </c>
      <c r="K11" s="33">
        <v>7.0000000000000007E-2</v>
      </c>
      <c r="L11" s="33">
        <v>26</v>
      </c>
      <c r="M11" s="33">
        <v>0</v>
      </c>
      <c r="N11" s="33">
        <v>88</v>
      </c>
      <c r="O11" s="33">
        <v>50</v>
      </c>
      <c r="P11" s="33">
        <v>3.5</v>
      </c>
      <c r="Q11" s="33">
        <v>0.1</v>
      </c>
    </row>
    <row r="12" spans="1:18" ht="25.15" customHeight="1" x14ac:dyDescent="0.4">
      <c r="A12" s="33"/>
      <c r="B12" s="32"/>
      <c r="C12" s="34" t="s">
        <v>30</v>
      </c>
      <c r="D12" s="32">
        <v>15</v>
      </c>
      <c r="E12" s="33">
        <v>3.48</v>
      </c>
      <c r="F12" s="33">
        <v>4.42</v>
      </c>
      <c r="G12" s="33">
        <v>0</v>
      </c>
      <c r="H12" s="164">
        <v>54</v>
      </c>
      <c r="I12" s="164"/>
      <c r="J12" s="33">
        <v>0</v>
      </c>
      <c r="K12" s="33">
        <v>0.105</v>
      </c>
      <c r="L12" s="33">
        <v>39</v>
      </c>
      <c r="M12" s="33">
        <v>0</v>
      </c>
      <c r="N12" s="33">
        <v>132</v>
      </c>
      <c r="O12" s="33">
        <v>75</v>
      </c>
      <c r="P12" s="33">
        <v>5.25</v>
      </c>
      <c r="Q12" s="33">
        <v>0.15</v>
      </c>
    </row>
    <row r="13" spans="1:18" ht="31.35" customHeight="1" x14ac:dyDescent="0.25">
      <c r="A13" s="35">
        <v>229</v>
      </c>
      <c r="B13" s="199" t="s">
        <v>110</v>
      </c>
      <c r="C13" s="35" t="s">
        <v>29</v>
      </c>
      <c r="D13" s="35">
        <v>80</v>
      </c>
      <c r="E13" s="35">
        <v>7.8</v>
      </c>
      <c r="F13" s="126">
        <v>3.96</v>
      </c>
      <c r="G13" s="127">
        <v>3.04</v>
      </c>
      <c r="H13" s="165">
        <v>79</v>
      </c>
      <c r="I13" s="165"/>
      <c r="J13" s="128">
        <v>0.04</v>
      </c>
      <c r="K13" s="126">
        <v>2.98</v>
      </c>
      <c r="L13" s="126">
        <v>4.66</v>
      </c>
      <c r="M13" s="126">
        <v>0</v>
      </c>
      <c r="N13" s="126">
        <v>31.26</v>
      </c>
      <c r="O13" s="126">
        <v>129.80000000000001</v>
      </c>
      <c r="P13" s="126">
        <v>38.82</v>
      </c>
      <c r="Q13" s="126">
        <v>0.68</v>
      </c>
    </row>
    <row r="14" spans="1:18" ht="26.1" customHeight="1" x14ac:dyDescent="0.4">
      <c r="A14" s="31"/>
      <c r="B14" s="199"/>
      <c r="C14" s="34" t="s">
        <v>30</v>
      </c>
      <c r="D14" s="35">
        <v>100</v>
      </c>
      <c r="E14" s="35">
        <v>9.75</v>
      </c>
      <c r="F14" s="126">
        <v>4.95</v>
      </c>
      <c r="G14" s="127">
        <v>3.8</v>
      </c>
      <c r="H14" s="165">
        <v>105</v>
      </c>
      <c r="I14" s="165"/>
      <c r="J14" s="128">
        <v>0.05</v>
      </c>
      <c r="K14" s="126">
        <v>3.73</v>
      </c>
      <c r="L14" s="126">
        <v>5.82</v>
      </c>
      <c r="M14" s="126">
        <v>0</v>
      </c>
      <c r="N14" s="126">
        <v>39.07</v>
      </c>
      <c r="O14" s="126">
        <v>162.19</v>
      </c>
      <c r="P14" s="126">
        <v>48.53</v>
      </c>
      <c r="Q14" s="126">
        <v>0.82</v>
      </c>
    </row>
    <row r="15" spans="1:18" ht="27.2" customHeight="1" x14ac:dyDescent="0.35">
      <c r="A15" s="31">
        <v>171</v>
      </c>
      <c r="B15" s="31" t="s">
        <v>111</v>
      </c>
      <c r="C15" s="31" t="s">
        <v>29</v>
      </c>
      <c r="D15" s="31">
        <v>160</v>
      </c>
      <c r="E15" s="31">
        <v>8.85</v>
      </c>
      <c r="F15" s="31">
        <v>9.5500000000000007</v>
      </c>
      <c r="G15" s="36">
        <v>39.86</v>
      </c>
      <c r="H15" s="167">
        <v>280</v>
      </c>
      <c r="I15" s="167"/>
      <c r="J15" s="37">
        <v>0.21</v>
      </c>
      <c r="K15" s="31">
        <v>0</v>
      </c>
      <c r="L15" s="31">
        <v>40</v>
      </c>
      <c r="M15" s="31">
        <v>0</v>
      </c>
      <c r="N15" s="31">
        <v>26.39</v>
      </c>
      <c r="O15" s="31">
        <v>210.35</v>
      </c>
      <c r="P15" s="31">
        <v>140.52000000000001</v>
      </c>
      <c r="Q15" s="31">
        <v>4.7300000000000004</v>
      </c>
    </row>
    <row r="16" spans="1:18" ht="28.5" customHeight="1" x14ac:dyDescent="0.4">
      <c r="A16" s="31"/>
      <c r="B16" s="31"/>
      <c r="C16" s="34" t="s">
        <v>30</v>
      </c>
      <c r="D16" s="31">
        <v>190</v>
      </c>
      <c r="E16" s="31">
        <v>10.5</v>
      </c>
      <c r="F16" s="31">
        <v>11.34</v>
      </c>
      <c r="G16" s="36">
        <v>47.3</v>
      </c>
      <c r="H16" s="167">
        <v>332.5</v>
      </c>
      <c r="I16" s="167"/>
      <c r="J16" s="37">
        <v>0.25</v>
      </c>
      <c r="K16" s="31">
        <v>0</v>
      </c>
      <c r="L16" s="31">
        <v>47.5</v>
      </c>
      <c r="M16" s="31">
        <v>0</v>
      </c>
      <c r="N16" s="31">
        <v>31.3</v>
      </c>
      <c r="O16" s="31">
        <v>250</v>
      </c>
      <c r="P16" s="31">
        <v>167</v>
      </c>
      <c r="Q16" s="31">
        <v>5.6</v>
      </c>
    </row>
    <row r="17" spans="1:17" ht="29.85" customHeight="1" x14ac:dyDescent="0.35">
      <c r="A17" s="31" t="s">
        <v>112</v>
      </c>
      <c r="B17" s="31" t="s">
        <v>113</v>
      </c>
      <c r="C17" s="31" t="s">
        <v>29</v>
      </c>
      <c r="D17" s="31">
        <v>217</v>
      </c>
      <c r="E17" s="31">
        <v>0.13</v>
      </c>
      <c r="F17" s="31">
        <v>0.02</v>
      </c>
      <c r="G17" s="36">
        <v>13.2</v>
      </c>
      <c r="H17" s="166">
        <v>53.5</v>
      </c>
      <c r="I17" s="166"/>
      <c r="J17" s="37">
        <v>0</v>
      </c>
      <c r="K17" s="37">
        <v>2.83</v>
      </c>
      <c r="L17" s="31">
        <v>0</v>
      </c>
      <c r="M17" s="31">
        <v>0</v>
      </c>
      <c r="N17" s="31">
        <v>14.2</v>
      </c>
      <c r="O17" s="31">
        <v>4.4000000000000004</v>
      </c>
      <c r="P17" s="31">
        <v>2.4</v>
      </c>
      <c r="Q17" s="31">
        <v>0.36</v>
      </c>
    </row>
    <row r="18" spans="1:17" ht="28.5" customHeight="1" x14ac:dyDescent="0.4">
      <c r="A18" s="31"/>
      <c r="B18" s="31"/>
      <c r="C18" s="34" t="s">
        <v>30</v>
      </c>
      <c r="D18" s="31">
        <v>217</v>
      </c>
      <c r="E18" s="31">
        <v>0.13</v>
      </c>
      <c r="F18" s="31">
        <v>0.02</v>
      </c>
      <c r="G18" s="36">
        <v>13.2</v>
      </c>
      <c r="H18" s="166">
        <v>53.5</v>
      </c>
      <c r="I18" s="166"/>
      <c r="J18" s="37">
        <v>0</v>
      </c>
      <c r="K18" s="37">
        <v>2.83</v>
      </c>
      <c r="L18" s="31">
        <v>0</v>
      </c>
      <c r="M18" s="31">
        <v>0</v>
      </c>
      <c r="N18" s="31">
        <v>14.2</v>
      </c>
      <c r="O18" s="31">
        <v>4.4000000000000004</v>
      </c>
      <c r="P18" s="31">
        <v>2.4</v>
      </c>
      <c r="Q18" s="31">
        <v>0.36</v>
      </c>
    </row>
    <row r="19" spans="1:17" ht="27.2" customHeight="1" x14ac:dyDescent="0.35">
      <c r="A19" s="31" t="s">
        <v>88</v>
      </c>
      <c r="B19" s="39" t="s">
        <v>37</v>
      </c>
      <c r="C19" s="31" t="s">
        <v>29</v>
      </c>
      <c r="D19" s="31">
        <v>50</v>
      </c>
      <c r="E19" s="31">
        <v>3.16</v>
      </c>
      <c r="F19" s="31">
        <v>1.55</v>
      </c>
      <c r="G19" s="36">
        <v>21.9</v>
      </c>
      <c r="H19" s="167">
        <v>114</v>
      </c>
      <c r="I19" s="167"/>
      <c r="J19" s="37">
        <v>5.5E-2</v>
      </c>
      <c r="K19" s="37">
        <v>0</v>
      </c>
      <c r="L19" s="31">
        <v>5.0000000000000001E-3</v>
      </c>
      <c r="M19" s="31">
        <v>0</v>
      </c>
      <c r="N19" s="31">
        <v>9.5</v>
      </c>
      <c r="O19" s="31">
        <v>32.5</v>
      </c>
      <c r="P19" s="31">
        <v>6.5</v>
      </c>
      <c r="Q19" s="31">
        <v>0.60000000000000009</v>
      </c>
    </row>
    <row r="20" spans="1:17" ht="26.85" customHeight="1" x14ac:dyDescent="0.4">
      <c r="A20" s="31"/>
      <c r="B20" s="39"/>
      <c r="C20" s="34" t="s">
        <v>30</v>
      </c>
      <c r="D20" s="31">
        <v>60</v>
      </c>
      <c r="E20" s="31">
        <v>3.8</v>
      </c>
      <c r="F20" s="31">
        <v>1.86</v>
      </c>
      <c r="G20" s="36">
        <v>26.2</v>
      </c>
      <c r="H20" s="167">
        <v>136.80000000000001</v>
      </c>
      <c r="I20" s="167"/>
      <c r="J20" s="37">
        <v>6.6000000000000003E-2</v>
      </c>
      <c r="K20" s="37">
        <v>0</v>
      </c>
      <c r="L20" s="31">
        <v>6.0000000000000001E-3</v>
      </c>
      <c r="M20" s="31">
        <v>0</v>
      </c>
      <c r="N20" s="31">
        <v>11.4</v>
      </c>
      <c r="O20" s="31">
        <v>39</v>
      </c>
      <c r="P20" s="31">
        <v>7.8</v>
      </c>
      <c r="Q20" s="31">
        <v>0.72</v>
      </c>
    </row>
    <row r="21" spans="1:17" ht="29.85" customHeight="1" x14ac:dyDescent="0.4">
      <c r="A21" s="31"/>
      <c r="B21" s="34" t="s">
        <v>38</v>
      </c>
      <c r="C21" s="31" t="s">
        <v>29</v>
      </c>
      <c r="D21" s="34">
        <f t="shared" ref="D21:H22" si="0">D11+D13+D15+D17+D19</f>
        <v>517</v>
      </c>
      <c r="E21" s="34">
        <f t="shared" si="0"/>
        <v>22.259999999999998</v>
      </c>
      <c r="F21" s="34">
        <f t="shared" si="0"/>
        <v>18.03</v>
      </c>
      <c r="G21" s="34">
        <f t="shared" si="0"/>
        <v>78</v>
      </c>
      <c r="H21" s="168">
        <f t="shared" si="0"/>
        <v>562.5</v>
      </c>
      <c r="I21" s="168"/>
      <c r="J21" s="34">
        <f t="shared" ref="J21:Q22" si="1">J11+J13+J15+J17+J19</f>
        <v>0.30499999999999999</v>
      </c>
      <c r="K21" s="34">
        <f t="shared" si="1"/>
        <v>5.88</v>
      </c>
      <c r="L21" s="34">
        <f t="shared" si="1"/>
        <v>70.664999999999992</v>
      </c>
      <c r="M21" s="34">
        <f t="shared" si="1"/>
        <v>0</v>
      </c>
      <c r="N21" s="34">
        <f t="shared" si="1"/>
        <v>169.35</v>
      </c>
      <c r="O21" s="34">
        <f t="shared" si="1"/>
        <v>427.04999999999995</v>
      </c>
      <c r="P21" s="34">
        <f t="shared" si="1"/>
        <v>191.74</v>
      </c>
      <c r="Q21" s="34">
        <f t="shared" si="1"/>
        <v>6.4700000000000006</v>
      </c>
    </row>
    <row r="22" spans="1:17" ht="22.35" customHeight="1" x14ac:dyDescent="0.4">
      <c r="A22" s="31"/>
      <c r="B22" s="34" t="s">
        <v>38</v>
      </c>
      <c r="C22" s="34" t="s">
        <v>30</v>
      </c>
      <c r="D22" s="34">
        <f t="shared" si="0"/>
        <v>582</v>
      </c>
      <c r="E22" s="34">
        <f t="shared" si="0"/>
        <v>27.66</v>
      </c>
      <c r="F22" s="34">
        <f t="shared" si="0"/>
        <v>22.59</v>
      </c>
      <c r="G22" s="34">
        <f t="shared" si="0"/>
        <v>90.5</v>
      </c>
      <c r="H22" s="168">
        <f t="shared" si="0"/>
        <v>681.8</v>
      </c>
      <c r="I22" s="168"/>
      <c r="J22" s="34">
        <f t="shared" si="1"/>
        <v>0.36599999999999999</v>
      </c>
      <c r="K22" s="34">
        <f t="shared" si="1"/>
        <v>6.665</v>
      </c>
      <c r="L22" s="34">
        <f t="shared" si="1"/>
        <v>92.325999999999993</v>
      </c>
      <c r="M22" s="34">
        <f t="shared" si="1"/>
        <v>0</v>
      </c>
      <c r="N22" s="34">
        <f t="shared" si="1"/>
        <v>227.97</v>
      </c>
      <c r="O22" s="34">
        <f t="shared" si="1"/>
        <v>530.58999999999992</v>
      </c>
      <c r="P22" s="34">
        <f t="shared" si="1"/>
        <v>230.98000000000002</v>
      </c>
      <c r="Q22" s="34">
        <f t="shared" si="1"/>
        <v>7.6499999999999995</v>
      </c>
    </row>
    <row r="23" spans="1:17" ht="31.15" customHeight="1" x14ac:dyDescent="0.4">
      <c r="A23" s="31"/>
      <c r="B23" s="34" t="s">
        <v>39</v>
      </c>
      <c r="C23" s="74"/>
      <c r="D23" s="31"/>
      <c r="E23" s="31"/>
      <c r="F23" s="31"/>
      <c r="G23" s="31"/>
      <c r="H23" s="166"/>
      <c r="I23" s="166"/>
      <c r="J23" s="31"/>
      <c r="K23" s="31"/>
      <c r="L23" s="31"/>
      <c r="M23" s="31"/>
      <c r="N23" s="31"/>
      <c r="O23" s="31"/>
      <c r="P23" s="31"/>
      <c r="Q23" s="31"/>
    </row>
    <row r="24" spans="1:17" ht="32.65" customHeight="1" x14ac:dyDescent="0.35">
      <c r="A24" s="31">
        <v>75</v>
      </c>
      <c r="B24" s="36" t="s">
        <v>114</v>
      </c>
      <c r="C24" s="31" t="s">
        <v>29</v>
      </c>
      <c r="D24" s="31">
        <v>60</v>
      </c>
      <c r="E24" s="31">
        <v>1.2</v>
      </c>
      <c r="F24" s="31">
        <v>6.0999999999999999E-2</v>
      </c>
      <c r="G24" s="36">
        <v>12.33</v>
      </c>
      <c r="H24" s="167">
        <v>54.72</v>
      </c>
      <c r="I24" s="167"/>
      <c r="J24" s="37">
        <v>2.6000000000000002E-2</v>
      </c>
      <c r="K24" s="31">
        <v>2.5300000000000002</v>
      </c>
      <c r="L24" s="31">
        <v>0</v>
      </c>
      <c r="M24" s="31">
        <v>0</v>
      </c>
      <c r="N24" s="31">
        <v>27.91</v>
      </c>
      <c r="O24" s="31">
        <v>36.549999999999997</v>
      </c>
      <c r="P24" s="31">
        <v>19.34</v>
      </c>
      <c r="Q24" s="31">
        <v>0.60000000000000009</v>
      </c>
    </row>
    <row r="25" spans="1:17" ht="24.4" customHeight="1" x14ac:dyDescent="0.4">
      <c r="A25" s="31"/>
      <c r="B25" s="36"/>
      <c r="C25" s="34" t="s">
        <v>30</v>
      </c>
      <c r="D25" s="31">
        <v>100</v>
      </c>
      <c r="E25" s="31">
        <v>2.0099999999999998</v>
      </c>
      <c r="F25" s="31">
        <v>0.01</v>
      </c>
      <c r="G25" s="36">
        <v>20.55</v>
      </c>
      <c r="H25" s="167">
        <v>90.3</v>
      </c>
      <c r="I25" s="167"/>
      <c r="J25" s="37">
        <v>4.3000000000000003E-2</v>
      </c>
      <c r="K25" s="31">
        <v>4.22</v>
      </c>
      <c r="L25" s="31">
        <v>0</v>
      </c>
      <c r="M25" s="31">
        <v>0</v>
      </c>
      <c r="N25" s="31">
        <v>46.53</v>
      </c>
      <c r="O25" s="31">
        <v>60.92</v>
      </c>
      <c r="P25" s="31">
        <v>32.24</v>
      </c>
      <c r="Q25" s="31">
        <v>1</v>
      </c>
    </row>
    <row r="26" spans="1:17" ht="29.85" customHeight="1" x14ac:dyDescent="0.35">
      <c r="A26" s="31">
        <v>102</v>
      </c>
      <c r="B26" s="200" t="s">
        <v>115</v>
      </c>
      <c r="C26" s="31" t="s">
        <v>29</v>
      </c>
      <c r="D26" s="31">
        <v>202</v>
      </c>
      <c r="E26" s="31">
        <v>4.4000000000000004</v>
      </c>
      <c r="F26" s="31">
        <v>4.2</v>
      </c>
      <c r="G26" s="36">
        <v>13.2</v>
      </c>
      <c r="H26" s="166">
        <v>118.6</v>
      </c>
      <c r="I26" s="166"/>
      <c r="J26" s="37">
        <v>0.18</v>
      </c>
      <c r="K26" s="31">
        <v>4.66</v>
      </c>
      <c r="L26" s="31">
        <v>0</v>
      </c>
      <c r="M26" s="31">
        <v>0</v>
      </c>
      <c r="N26" s="31">
        <v>34.14</v>
      </c>
      <c r="O26" s="31">
        <v>70.48</v>
      </c>
      <c r="P26" s="31">
        <v>35.57</v>
      </c>
      <c r="Q26" s="31">
        <v>1.64</v>
      </c>
    </row>
    <row r="27" spans="1:17" ht="24.4" customHeight="1" x14ac:dyDescent="0.4">
      <c r="A27" s="31"/>
      <c r="B27" s="200"/>
      <c r="C27" s="34" t="s">
        <v>30</v>
      </c>
      <c r="D27" s="31">
        <v>252</v>
      </c>
      <c r="E27" s="31">
        <v>5.49</v>
      </c>
      <c r="F27" s="31">
        <v>5.25</v>
      </c>
      <c r="G27" s="36">
        <v>16.53</v>
      </c>
      <c r="H27" s="166">
        <v>148.25</v>
      </c>
      <c r="I27" s="166"/>
      <c r="J27" s="37">
        <v>0.23</v>
      </c>
      <c r="K27" s="31">
        <v>5.82</v>
      </c>
      <c r="L27" s="31">
        <v>0</v>
      </c>
      <c r="M27" s="31">
        <v>0</v>
      </c>
      <c r="N27" s="31">
        <v>42.67</v>
      </c>
      <c r="O27" s="31">
        <v>88.1</v>
      </c>
      <c r="P27" s="31">
        <v>35.57</v>
      </c>
      <c r="Q27" s="31">
        <v>2.0499999999999998</v>
      </c>
    </row>
    <row r="28" spans="1:17" ht="24.4" customHeight="1" x14ac:dyDescent="0.35">
      <c r="A28" s="31" t="s">
        <v>116</v>
      </c>
      <c r="B28" s="103" t="s">
        <v>117</v>
      </c>
      <c r="C28" s="31" t="s">
        <v>29</v>
      </c>
      <c r="D28" s="31">
        <v>100</v>
      </c>
      <c r="E28" s="31">
        <v>11.78</v>
      </c>
      <c r="F28" s="31">
        <v>10.119999999999999</v>
      </c>
      <c r="G28" s="36">
        <v>2.93</v>
      </c>
      <c r="H28" s="166">
        <v>150</v>
      </c>
      <c r="I28" s="166"/>
      <c r="J28" s="37">
        <v>0.05</v>
      </c>
      <c r="K28" s="31">
        <v>1.44</v>
      </c>
      <c r="L28" s="31">
        <v>37.5</v>
      </c>
      <c r="M28" s="31">
        <v>0</v>
      </c>
      <c r="N28" s="31">
        <v>38.9</v>
      </c>
      <c r="O28" s="31">
        <v>90.5</v>
      </c>
      <c r="P28" s="31">
        <v>13.14</v>
      </c>
      <c r="Q28" s="31">
        <v>0.91</v>
      </c>
    </row>
    <row r="29" spans="1:17" ht="23.85" customHeight="1" x14ac:dyDescent="0.4">
      <c r="A29" s="31"/>
      <c r="B29" s="103"/>
      <c r="C29" s="34" t="s">
        <v>30</v>
      </c>
      <c r="D29" s="31">
        <v>100</v>
      </c>
      <c r="E29" s="31">
        <v>11.78</v>
      </c>
      <c r="F29" s="31">
        <v>10.119999999999999</v>
      </c>
      <c r="G29" s="36">
        <v>2.93</v>
      </c>
      <c r="H29" s="166">
        <v>150</v>
      </c>
      <c r="I29" s="166"/>
      <c r="J29" s="37">
        <v>0.05</v>
      </c>
      <c r="K29" s="31">
        <v>1.44</v>
      </c>
      <c r="L29" s="31">
        <v>37.5</v>
      </c>
      <c r="M29" s="31">
        <v>0</v>
      </c>
      <c r="N29" s="31">
        <v>38.9</v>
      </c>
      <c r="O29" s="31">
        <v>90.5</v>
      </c>
      <c r="P29" s="31">
        <v>13.14</v>
      </c>
      <c r="Q29" s="31">
        <v>0.91</v>
      </c>
    </row>
    <row r="30" spans="1:17" ht="29.85" customHeight="1" x14ac:dyDescent="0.35">
      <c r="A30" s="31">
        <v>202</v>
      </c>
      <c r="B30" s="165" t="s">
        <v>33</v>
      </c>
      <c r="C30" s="31" t="s">
        <v>29</v>
      </c>
      <c r="D30" s="38">
        <v>155</v>
      </c>
      <c r="E30" s="31">
        <v>5.65</v>
      </c>
      <c r="F30" s="31">
        <v>5.99</v>
      </c>
      <c r="G30" s="36">
        <v>31.52</v>
      </c>
      <c r="H30" s="166">
        <v>202.56</v>
      </c>
      <c r="I30" s="166"/>
      <c r="J30" s="37">
        <v>0.06</v>
      </c>
      <c r="K30" s="31">
        <v>0</v>
      </c>
      <c r="L30" s="31">
        <v>29.57</v>
      </c>
      <c r="M30" s="31">
        <v>0</v>
      </c>
      <c r="N30" s="31">
        <v>12.57</v>
      </c>
      <c r="O30" s="31">
        <v>38.89</v>
      </c>
      <c r="P30" s="31">
        <v>8.43</v>
      </c>
      <c r="Q30" s="31">
        <v>0.84</v>
      </c>
    </row>
    <row r="31" spans="1:17" ht="28.5" customHeight="1" x14ac:dyDescent="0.4">
      <c r="A31" s="31"/>
      <c r="B31" s="165"/>
      <c r="C31" s="34" t="s">
        <v>30</v>
      </c>
      <c r="D31" s="38">
        <v>185</v>
      </c>
      <c r="E31" s="31">
        <v>6.83</v>
      </c>
      <c r="F31" s="31">
        <v>7.29</v>
      </c>
      <c r="G31" s="36">
        <v>38.369999999999997</v>
      </c>
      <c r="H31" s="166">
        <v>246</v>
      </c>
      <c r="I31" s="166"/>
      <c r="J31" s="37">
        <v>6.9000000000000006E-2</v>
      </c>
      <c r="K31" s="31">
        <v>0</v>
      </c>
      <c r="L31" s="31">
        <v>35.200000000000003</v>
      </c>
      <c r="M31" s="31">
        <v>0</v>
      </c>
      <c r="N31" s="31">
        <v>14.63</v>
      </c>
      <c r="O31" s="31">
        <v>46.1</v>
      </c>
      <c r="P31" s="31">
        <v>10.36</v>
      </c>
      <c r="Q31" s="31">
        <v>1.03</v>
      </c>
    </row>
    <row r="32" spans="1:17" ht="25.7" customHeight="1" x14ac:dyDescent="0.35">
      <c r="A32" s="31">
        <v>388</v>
      </c>
      <c r="B32" s="165" t="s">
        <v>74</v>
      </c>
      <c r="C32" s="31" t="s">
        <v>29</v>
      </c>
      <c r="D32" s="31">
        <v>200</v>
      </c>
      <c r="E32" s="31">
        <v>0.67</v>
      </c>
      <c r="F32" s="31">
        <v>0.27</v>
      </c>
      <c r="G32" s="36">
        <v>15.77</v>
      </c>
      <c r="H32" s="166">
        <v>68.2</v>
      </c>
      <c r="I32" s="166"/>
      <c r="J32" s="37">
        <v>1.2E-2</v>
      </c>
      <c r="K32" s="31">
        <v>100</v>
      </c>
      <c r="L32" s="31">
        <v>0</v>
      </c>
      <c r="M32" s="31">
        <v>0</v>
      </c>
      <c r="N32" s="31">
        <v>21.34</v>
      </c>
      <c r="O32" s="31">
        <v>3.44</v>
      </c>
      <c r="P32" s="31">
        <v>3.44</v>
      </c>
      <c r="Q32" s="31">
        <v>0.63</v>
      </c>
    </row>
    <row r="33" spans="1:256" ht="23.65" customHeight="1" x14ac:dyDescent="0.4">
      <c r="A33" s="31"/>
      <c r="B33" s="165"/>
      <c r="C33" s="34" t="s">
        <v>30</v>
      </c>
      <c r="D33" s="31">
        <v>200</v>
      </c>
      <c r="E33" s="31">
        <v>0.67</v>
      </c>
      <c r="F33" s="31">
        <v>0.27</v>
      </c>
      <c r="G33" s="36">
        <v>15.77</v>
      </c>
      <c r="H33" s="166">
        <v>68.2</v>
      </c>
      <c r="I33" s="166"/>
      <c r="J33" s="37">
        <v>0.01</v>
      </c>
      <c r="K33" s="31">
        <v>100</v>
      </c>
      <c r="L33" s="31">
        <v>0</v>
      </c>
      <c r="M33" s="31">
        <v>0</v>
      </c>
      <c r="N33" s="31">
        <v>21.34</v>
      </c>
      <c r="O33" s="31">
        <v>3.44</v>
      </c>
      <c r="P33" s="31">
        <v>3.44</v>
      </c>
      <c r="Q33" s="31">
        <v>0.63</v>
      </c>
    </row>
    <row r="34" spans="1:256" ht="23.65" customHeight="1" x14ac:dyDescent="0.35">
      <c r="A34" s="31" t="s">
        <v>47</v>
      </c>
      <c r="B34" s="31" t="s">
        <v>48</v>
      </c>
      <c r="C34" s="31" t="s">
        <v>29</v>
      </c>
      <c r="D34" s="31">
        <v>30</v>
      </c>
      <c r="E34" s="31">
        <v>2.0099999999999998</v>
      </c>
      <c r="F34" s="31">
        <v>0.30000000000000004</v>
      </c>
      <c r="G34" s="36">
        <v>13.59</v>
      </c>
      <c r="H34" s="166">
        <v>65.099999999999994</v>
      </c>
      <c r="I34" s="166"/>
      <c r="J34" s="37">
        <v>3.3000000000000002E-2</v>
      </c>
      <c r="K34" s="37">
        <v>0</v>
      </c>
      <c r="L34" s="31">
        <v>0</v>
      </c>
      <c r="M34" s="31">
        <v>0</v>
      </c>
      <c r="N34" s="31">
        <v>6</v>
      </c>
      <c r="O34" s="31">
        <v>19.5</v>
      </c>
      <c r="P34" s="31">
        <v>4.2</v>
      </c>
      <c r="Q34" s="31">
        <v>0.33</v>
      </c>
    </row>
    <row r="35" spans="1:256" ht="25.7" customHeight="1" x14ac:dyDescent="0.4">
      <c r="A35" s="31"/>
      <c r="B35" s="31"/>
      <c r="C35" s="34" t="s">
        <v>30</v>
      </c>
      <c r="D35" s="31">
        <v>30</v>
      </c>
      <c r="E35" s="31">
        <v>2.0099999999999998</v>
      </c>
      <c r="F35" s="31">
        <v>0.30000000000000004</v>
      </c>
      <c r="G35" s="36">
        <v>13.59</v>
      </c>
      <c r="H35" s="166">
        <v>65.099999999999994</v>
      </c>
      <c r="I35" s="166"/>
      <c r="J35" s="37">
        <v>3.3000000000000002E-2</v>
      </c>
      <c r="K35" s="37">
        <v>0</v>
      </c>
      <c r="L35" s="31">
        <v>0</v>
      </c>
      <c r="M35" s="31">
        <v>0</v>
      </c>
      <c r="N35" s="31">
        <v>6</v>
      </c>
      <c r="O35" s="31">
        <v>19.5</v>
      </c>
      <c r="P35" s="31">
        <v>4.2</v>
      </c>
      <c r="Q35" s="31">
        <v>0.33</v>
      </c>
    </row>
    <row r="36" spans="1:256" ht="27.2" customHeight="1" x14ac:dyDescent="0.35">
      <c r="A36" s="31" t="s">
        <v>49</v>
      </c>
      <c r="B36" s="31" t="s">
        <v>50</v>
      </c>
      <c r="C36" s="31" t="s">
        <v>29</v>
      </c>
      <c r="D36" s="31">
        <v>30</v>
      </c>
      <c r="E36" s="31">
        <v>2.31</v>
      </c>
      <c r="F36" s="31">
        <v>0.42</v>
      </c>
      <c r="G36" s="36">
        <v>11.31</v>
      </c>
      <c r="H36" s="166">
        <v>60.3</v>
      </c>
      <c r="I36" s="166"/>
      <c r="J36" s="37">
        <v>0.06</v>
      </c>
      <c r="K36" s="37">
        <v>0</v>
      </c>
      <c r="L36" s="31">
        <v>0</v>
      </c>
      <c r="M36" s="31">
        <v>0</v>
      </c>
      <c r="N36" s="31">
        <v>9.9</v>
      </c>
      <c r="O36" s="31">
        <v>53.4</v>
      </c>
      <c r="P36" s="31">
        <v>16.5</v>
      </c>
      <c r="Q36" s="31">
        <v>1.35</v>
      </c>
    </row>
    <row r="37" spans="1:256" ht="27.2" customHeight="1" x14ac:dyDescent="0.4">
      <c r="A37" s="31"/>
      <c r="B37" s="31"/>
      <c r="C37" s="34" t="s">
        <v>30</v>
      </c>
      <c r="D37" s="31">
        <v>30</v>
      </c>
      <c r="E37" s="31">
        <v>2.31</v>
      </c>
      <c r="F37" s="31">
        <v>0.42</v>
      </c>
      <c r="G37" s="36">
        <v>11.31</v>
      </c>
      <c r="H37" s="166">
        <v>60.3</v>
      </c>
      <c r="I37" s="166"/>
      <c r="J37" s="37">
        <v>0.06</v>
      </c>
      <c r="K37" s="37">
        <v>0</v>
      </c>
      <c r="L37" s="31">
        <v>0</v>
      </c>
      <c r="M37" s="31">
        <v>0</v>
      </c>
      <c r="N37" s="31">
        <v>9.9</v>
      </c>
      <c r="O37" s="31">
        <v>53.4</v>
      </c>
      <c r="P37" s="31">
        <v>16.5</v>
      </c>
      <c r="Q37" s="31">
        <v>1.35</v>
      </c>
      <c r="IT37"/>
      <c r="IU37"/>
      <c r="IV37"/>
    </row>
    <row r="38" spans="1:256" ht="27.2" customHeight="1" x14ac:dyDescent="0.4">
      <c r="A38" s="31"/>
      <c r="B38" s="34" t="s">
        <v>38</v>
      </c>
      <c r="C38" s="31" t="s">
        <v>29</v>
      </c>
      <c r="D38" s="34">
        <f t="shared" ref="D38:H39" si="2">D24+D26+D28+D30+D32+D34+D36</f>
        <v>777</v>
      </c>
      <c r="E38" s="34">
        <f t="shared" si="2"/>
        <v>28.02</v>
      </c>
      <c r="F38" s="34">
        <f t="shared" si="2"/>
        <v>21.361000000000004</v>
      </c>
      <c r="G38" s="34">
        <f t="shared" si="2"/>
        <v>100.65</v>
      </c>
      <c r="H38" s="168">
        <f t="shared" si="2"/>
        <v>719.48</v>
      </c>
      <c r="I38" s="168"/>
      <c r="J38" s="34">
        <f t="shared" ref="J38:Q39" si="3">J24+J26+J28+J30+J32+J34+J36</f>
        <v>0.42099999999999999</v>
      </c>
      <c r="K38" s="34">
        <f t="shared" si="3"/>
        <v>108.63</v>
      </c>
      <c r="L38" s="34">
        <f t="shared" si="3"/>
        <v>67.069999999999993</v>
      </c>
      <c r="M38" s="34">
        <f t="shared" si="3"/>
        <v>0</v>
      </c>
      <c r="N38" s="34">
        <f t="shared" si="3"/>
        <v>150.76</v>
      </c>
      <c r="O38" s="34">
        <f t="shared" si="3"/>
        <v>312.76</v>
      </c>
      <c r="P38" s="34">
        <f t="shared" si="3"/>
        <v>100.61999999999999</v>
      </c>
      <c r="Q38" s="34">
        <f t="shared" si="3"/>
        <v>6.3000000000000007</v>
      </c>
      <c r="IT38"/>
      <c r="IU38"/>
      <c r="IV38"/>
    </row>
    <row r="39" spans="1:256" ht="25.7" customHeight="1" x14ac:dyDescent="0.4">
      <c r="A39" s="31"/>
      <c r="B39" s="34" t="s">
        <v>38</v>
      </c>
      <c r="C39" s="34" t="s">
        <v>30</v>
      </c>
      <c r="D39" s="34">
        <f t="shared" si="2"/>
        <v>897</v>
      </c>
      <c r="E39" s="34">
        <f t="shared" si="2"/>
        <v>31.099999999999998</v>
      </c>
      <c r="F39" s="34">
        <f t="shared" si="2"/>
        <v>23.66</v>
      </c>
      <c r="G39" s="34">
        <f t="shared" si="2"/>
        <v>119.05</v>
      </c>
      <c r="H39" s="168">
        <f t="shared" si="2"/>
        <v>828.15</v>
      </c>
      <c r="I39" s="168"/>
      <c r="J39" s="34">
        <f t="shared" si="3"/>
        <v>0.49500000000000005</v>
      </c>
      <c r="K39" s="34">
        <f t="shared" si="3"/>
        <v>111.48</v>
      </c>
      <c r="L39" s="34">
        <f t="shared" si="3"/>
        <v>72.7</v>
      </c>
      <c r="M39" s="34">
        <f t="shared" si="3"/>
        <v>0</v>
      </c>
      <c r="N39" s="34">
        <f t="shared" si="3"/>
        <v>179.97</v>
      </c>
      <c r="O39" s="34">
        <f t="shared" si="3"/>
        <v>361.96</v>
      </c>
      <c r="P39" s="34">
        <f t="shared" si="3"/>
        <v>115.45</v>
      </c>
      <c r="Q39" s="34">
        <f t="shared" si="3"/>
        <v>7.3000000000000007</v>
      </c>
      <c r="IT39"/>
      <c r="IU39"/>
      <c r="IV39"/>
    </row>
    <row r="40" spans="1:256" ht="28.5" customHeight="1" x14ac:dyDescent="0.4">
      <c r="A40" s="31"/>
      <c r="B40" s="34" t="s">
        <v>51</v>
      </c>
      <c r="C40" s="74"/>
      <c r="D40" s="43"/>
      <c r="E40" s="129"/>
      <c r="F40" s="129"/>
      <c r="G40" s="129"/>
      <c r="H40" s="201"/>
      <c r="I40" s="201"/>
      <c r="J40" s="129"/>
      <c r="K40" s="130"/>
      <c r="L40" s="130"/>
      <c r="M40" s="130"/>
      <c r="N40" s="130"/>
      <c r="O40" s="130"/>
      <c r="P40" s="130"/>
      <c r="Q40" s="130"/>
      <c r="IT40"/>
      <c r="IU40"/>
      <c r="IV40"/>
    </row>
    <row r="41" spans="1:256" ht="38.85" customHeight="1" x14ac:dyDescent="0.35">
      <c r="A41" s="31">
        <v>236.351</v>
      </c>
      <c r="B41" s="200" t="s">
        <v>118</v>
      </c>
      <c r="C41" s="31" t="s">
        <v>29</v>
      </c>
      <c r="D41" s="31">
        <v>160</v>
      </c>
      <c r="E41" s="93">
        <v>19.579999999999998</v>
      </c>
      <c r="F41" s="93">
        <v>14.35</v>
      </c>
      <c r="G41" s="93">
        <v>29.15</v>
      </c>
      <c r="H41" s="202">
        <v>324</v>
      </c>
      <c r="I41" s="202"/>
      <c r="J41" s="93">
        <v>4.8000000000000001E-2</v>
      </c>
      <c r="K41" s="94">
        <v>0.21</v>
      </c>
      <c r="L41" s="94">
        <v>85.8</v>
      </c>
      <c r="M41" s="94">
        <v>0</v>
      </c>
      <c r="N41" s="94">
        <v>175.5</v>
      </c>
      <c r="O41" s="94">
        <v>244.7</v>
      </c>
      <c r="P41" s="94">
        <v>29</v>
      </c>
      <c r="Q41" s="94">
        <v>0.85</v>
      </c>
      <c r="IT41"/>
      <c r="IU41"/>
      <c r="IV41"/>
    </row>
    <row r="42" spans="1:256" ht="35.85" customHeight="1" x14ac:dyDescent="0.4">
      <c r="A42" s="31"/>
      <c r="B42" s="200"/>
      <c r="C42" s="34" t="s">
        <v>30</v>
      </c>
      <c r="D42" s="31">
        <v>160</v>
      </c>
      <c r="E42" s="93">
        <v>19.579999999999998</v>
      </c>
      <c r="F42" s="93">
        <v>14.35</v>
      </c>
      <c r="G42" s="93">
        <v>29.15</v>
      </c>
      <c r="H42" s="202">
        <v>324</v>
      </c>
      <c r="I42" s="202"/>
      <c r="J42" s="93">
        <v>4.8000000000000001E-2</v>
      </c>
      <c r="K42" s="94">
        <v>0.21</v>
      </c>
      <c r="L42" s="94">
        <v>85.8</v>
      </c>
      <c r="M42" s="94">
        <v>0</v>
      </c>
      <c r="N42" s="94">
        <v>175.5</v>
      </c>
      <c r="O42" s="94">
        <v>244.7</v>
      </c>
      <c r="P42" s="94">
        <v>29</v>
      </c>
      <c r="Q42" s="94">
        <v>0.85</v>
      </c>
    </row>
    <row r="43" spans="1:256" ht="27.2" customHeight="1" x14ac:dyDescent="0.35">
      <c r="A43" s="31">
        <v>389</v>
      </c>
      <c r="B43" s="31" t="s">
        <v>119</v>
      </c>
      <c r="C43" s="31" t="s">
        <v>29</v>
      </c>
      <c r="D43" s="31">
        <v>200</v>
      </c>
      <c r="E43" s="31">
        <v>1</v>
      </c>
      <c r="F43" s="31">
        <v>0</v>
      </c>
      <c r="G43" s="36">
        <v>20.2</v>
      </c>
      <c r="H43" s="170">
        <v>84.8</v>
      </c>
      <c r="I43" s="170"/>
      <c r="J43" s="31">
        <v>2.1999999999999999E-2</v>
      </c>
      <c r="K43" s="31">
        <v>4</v>
      </c>
      <c r="L43" s="31">
        <v>0</v>
      </c>
      <c r="M43" s="31">
        <v>0</v>
      </c>
      <c r="N43" s="31">
        <v>14</v>
      </c>
      <c r="O43" s="31">
        <v>14</v>
      </c>
      <c r="P43" s="31">
        <v>8</v>
      </c>
      <c r="Q43" s="31">
        <v>2.8</v>
      </c>
    </row>
    <row r="44" spans="1:256" ht="26.85" customHeight="1" x14ac:dyDescent="0.4">
      <c r="A44" s="31"/>
      <c r="B44" s="31"/>
      <c r="C44" s="34" t="s">
        <v>30</v>
      </c>
      <c r="D44" s="31">
        <v>200</v>
      </c>
      <c r="E44" s="31">
        <v>1</v>
      </c>
      <c r="F44" s="31">
        <v>0</v>
      </c>
      <c r="G44" s="36">
        <v>20.2</v>
      </c>
      <c r="H44" s="170">
        <v>84.8</v>
      </c>
      <c r="I44" s="170"/>
      <c r="J44" s="31">
        <v>2.1999999999999999E-2</v>
      </c>
      <c r="K44" s="31">
        <v>4</v>
      </c>
      <c r="L44" s="31">
        <v>0</v>
      </c>
      <c r="M44" s="31">
        <v>0</v>
      </c>
      <c r="N44" s="31">
        <v>14</v>
      </c>
      <c r="O44" s="31">
        <v>14</v>
      </c>
      <c r="P44" s="31">
        <v>8</v>
      </c>
      <c r="Q44" s="31">
        <v>2.8</v>
      </c>
    </row>
    <row r="45" spans="1:256" ht="31.15" customHeight="1" x14ac:dyDescent="0.4">
      <c r="A45" s="31"/>
      <c r="B45" s="34" t="s">
        <v>38</v>
      </c>
      <c r="C45" s="31" t="s">
        <v>29</v>
      </c>
      <c r="D45" s="34">
        <f t="shared" ref="D45:H46" si="4">D41+D43</f>
        <v>360</v>
      </c>
      <c r="E45" s="31">
        <f t="shared" si="4"/>
        <v>20.58</v>
      </c>
      <c r="F45" s="31">
        <f t="shared" si="4"/>
        <v>14.35</v>
      </c>
      <c r="G45" s="31">
        <f t="shared" si="4"/>
        <v>49.349999999999994</v>
      </c>
      <c r="H45" s="166">
        <f t="shared" si="4"/>
        <v>408.8</v>
      </c>
      <c r="I45" s="166"/>
      <c r="J45" s="31">
        <f t="shared" ref="J45:Q46" si="5">J41+J43</f>
        <v>7.0000000000000007E-2</v>
      </c>
      <c r="K45" s="31">
        <f t="shared" si="5"/>
        <v>4.21</v>
      </c>
      <c r="L45" s="31">
        <f t="shared" si="5"/>
        <v>85.8</v>
      </c>
      <c r="M45" s="31">
        <f t="shared" si="5"/>
        <v>0</v>
      </c>
      <c r="N45" s="31">
        <f t="shared" si="5"/>
        <v>189.5</v>
      </c>
      <c r="O45" s="31">
        <f t="shared" si="5"/>
        <v>258.7</v>
      </c>
      <c r="P45" s="31">
        <f t="shared" si="5"/>
        <v>37</v>
      </c>
      <c r="Q45" s="31">
        <f t="shared" si="5"/>
        <v>3.65</v>
      </c>
    </row>
    <row r="46" spans="1:256" ht="26.85" customHeight="1" x14ac:dyDescent="0.4">
      <c r="A46" s="31"/>
      <c r="B46" s="34" t="s">
        <v>38</v>
      </c>
      <c r="C46" s="34" t="s">
        <v>30</v>
      </c>
      <c r="D46" s="34">
        <f t="shared" si="4"/>
        <v>360</v>
      </c>
      <c r="E46" s="34">
        <f t="shared" si="4"/>
        <v>20.58</v>
      </c>
      <c r="F46" s="34">
        <f t="shared" si="4"/>
        <v>14.35</v>
      </c>
      <c r="G46" s="34">
        <f t="shared" si="4"/>
        <v>49.349999999999994</v>
      </c>
      <c r="H46" s="168">
        <f t="shared" si="4"/>
        <v>408.8</v>
      </c>
      <c r="I46" s="168"/>
      <c r="J46" s="34">
        <f t="shared" si="5"/>
        <v>7.0000000000000007E-2</v>
      </c>
      <c r="K46" s="34">
        <f t="shared" si="5"/>
        <v>4.21</v>
      </c>
      <c r="L46" s="34">
        <f t="shared" si="5"/>
        <v>85.8</v>
      </c>
      <c r="M46" s="34">
        <f t="shared" si="5"/>
        <v>0</v>
      </c>
      <c r="N46" s="34">
        <f t="shared" si="5"/>
        <v>189.5</v>
      </c>
      <c r="O46" s="34">
        <f t="shared" si="5"/>
        <v>258.7</v>
      </c>
      <c r="P46" s="34">
        <f t="shared" si="5"/>
        <v>37</v>
      </c>
      <c r="Q46" s="34">
        <f t="shared" si="5"/>
        <v>3.65</v>
      </c>
    </row>
    <row r="47" spans="1:256" ht="23.85" customHeight="1" x14ac:dyDescent="0.4">
      <c r="A47" s="31"/>
      <c r="B47" s="34"/>
      <c r="C47" s="31"/>
      <c r="D47" s="31"/>
      <c r="E47" s="31"/>
      <c r="F47" s="31"/>
      <c r="G47" s="31"/>
      <c r="H47" s="166"/>
      <c r="I47" s="166"/>
      <c r="J47" s="31"/>
      <c r="K47" s="31"/>
      <c r="L47" s="31"/>
      <c r="M47" s="31"/>
      <c r="N47" s="31"/>
      <c r="O47" s="31"/>
      <c r="P47" s="31"/>
      <c r="Q47" s="31"/>
    </row>
    <row r="48" spans="1:256" ht="29.85" customHeight="1" x14ac:dyDescent="0.4">
      <c r="A48" s="31"/>
      <c r="B48" s="34" t="s">
        <v>55</v>
      </c>
      <c r="C48" s="31" t="s">
        <v>29</v>
      </c>
      <c r="D48" s="34">
        <f t="shared" ref="D48:H49" si="6">D21+D38+D45</f>
        <v>1654</v>
      </c>
      <c r="E48" s="34">
        <f t="shared" si="6"/>
        <v>70.86</v>
      </c>
      <c r="F48" s="34">
        <f t="shared" si="6"/>
        <v>53.741000000000007</v>
      </c>
      <c r="G48" s="34">
        <f t="shared" si="6"/>
        <v>228</v>
      </c>
      <c r="H48" s="168">
        <f t="shared" si="6"/>
        <v>1690.78</v>
      </c>
      <c r="I48" s="168"/>
      <c r="J48" s="34">
        <f t="shared" ref="J48:Q49" si="7">J21+J38+J45</f>
        <v>0.79600000000000004</v>
      </c>
      <c r="K48" s="34">
        <f t="shared" si="7"/>
        <v>118.71999999999998</v>
      </c>
      <c r="L48" s="34">
        <f t="shared" si="7"/>
        <v>223.53499999999997</v>
      </c>
      <c r="M48" s="34">
        <f t="shared" si="7"/>
        <v>0</v>
      </c>
      <c r="N48" s="34">
        <f t="shared" si="7"/>
        <v>509.61</v>
      </c>
      <c r="O48" s="34">
        <f t="shared" si="7"/>
        <v>998.51</v>
      </c>
      <c r="P48" s="34">
        <f t="shared" si="7"/>
        <v>329.36</v>
      </c>
      <c r="Q48" s="34">
        <f t="shared" si="7"/>
        <v>16.420000000000002</v>
      </c>
    </row>
    <row r="49" spans="1:17" ht="29.85" customHeight="1" x14ac:dyDescent="0.4">
      <c r="A49" s="31"/>
      <c r="B49" s="34" t="s">
        <v>55</v>
      </c>
      <c r="C49" s="34" t="s">
        <v>30</v>
      </c>
      <c r="D49" s="34">
        <f t="shared" si="6"/>
        <v>1839</v>
      </c>
      <c r="E49" s="34">
        <f t="shared" si="6"/>
        <v>79.34</v>
      </c>
      <c r="F49" s="34">
        <f t="shared" si="6"/>
        <v>60.6</v>
      </c>
      <c r="G49" s="34">
        <f t="shared" si="6"/>
        <v>258.89999999999998</v>
      </c>
      <c r="H49" s="168">
        <f t="shared" si="6"/>
        <v>1918.7499999999998</v>
      </c>
      <c r="I49" s="168"/>
      <c r="J49" s="34">
        <f t="shared" si="7"/>
        <v>0.93100000000000005</v>
      </c>
      <c r="K49" s="34">
        <f t="shared" si="7"/>
        <v>122.355</v>
      </c>
      <c r="L49" s="34">
        <f t="shared" si="7"/>
        <v>250.82600000000002</v>
      </c>
      <c r="M49" s="34">
        <f t="shared" si="7"/>
        <v>0</v>
      </c>
      <c r="N49" s="34">
        <f t="shared" si="7"/>
        <v>597.44000000000005</v>
      </c>
      <c r="O49" s="34">
        <f t="shared" si="7"/>
        <v>1151.25</v>
      </c>
      <c r="P49" s="34">
        <f t="shared" si="7"/>
        <v>383.43</v>
      </c>
      <c r="Q49" s="34">
        <f t="shared" si="7"/>
        <v>18.599999999999998</v>
      </c>
    </row>
    <row r="50" spans="1:17" ht="29.85" customHeight="1" x14ac:dyDescent="0.4">
      <c r="A50" s="171" t="s">
        <v>56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47"/>
    </row>
    <row r="51" spans="1:17" ht="29.85" customHeight="1" x14ac:dyDescent="0.4">
      <c r="A51" s="171" t="s">
        <v>57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47"/>
    </row>
    <row r="52" spans="1:17" ht="27.2" customHeight="1" x14ac:dyDescent="0.4">
      <c r="A52" s="171" t="s">
        <v>58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47"/>
    </row>
    <row r="53" spans="1:17" ht="26.1" hidden="1" customHeight="1" x14ac:dyDescent="0.35">
      <c r="A53" s="131"/>
      <c r="B53" s="131"/>
      <c r="C53" s="131"/>
      <c r="D53" s="131"/>
      <c r="E53" s="131"/>
      <c r="F53" s="132"/>
      <c r="G53" s="203"/>
      <c r="H53" s="203"/>
      <c r="I53" s="132"/>
      <c r="J53" s="131"/>
      <c r="K53" s="131"/>
      <c r="L53" s="131"/>
      <c r="M53" s="131"/>
      <c r="N53" s="131"/>
      <c r="O53" s="131"/>
      <c r="P53" s="131"/>
      <c r="Q53" s="133">
        <f>SUM(Q9:Q52)</f>
        <v>120.05999999999999</v>
      </c>
    </row>
    <row r="54" spans="1:17" ht="23.1" customHeight="1" x14ac:dyDescent="0.25">
      <c r="H54" s="48"/>
      <c r="I54" s="48"/>
    </row>
    <row r="55" spans="1:17" ht="15.6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5.6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5.6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</sheetData>
  <sheetProtection selectLockedCells="1" selectUnlockedCells="1"/>
  <mergeCells count="59">
    <mergeCell ref="A51:P51"/>
    <mergeCell ref="A52:P52"/>
    <mergeCell ref="G53:H53"/>
    <mergeCell ref="H45:I45"/>
    <mergeCell ref="H46:I46"/>
    <mergeCell ref="H47:I47"/>
    <mergeCell ref="H48:I48"/>
    <mergeCell ref="H49:I49"/>
    <mergeCell ref="A50:P50"/>
    <mergeCell ref="H40:I40"/>
    <mergeCell ref="B41:B42"/>
    <mergeCell ref="H41:I41"/>
    <mergeCell ref="H42:I42"/>
    <mergeCell ref="H43:I43"/>
    <mergeCell ref="H44:I44"/>
    <mergeCell ref="H34:I34"/>
    <mergeCell ref="H35:I35"/>
    <mergeCell ref="H36:I36"/>
    <mergeCell ref="H37:I37"/>
    <mergeCell ref="H38:I38"/>
    <mergeCell ref="H39:I39"/>
    <mergeCell ref="H28:I28"/>
    <mergeCell ref="H29:I29"/>
    <mergeCell ref="B30:B31"/>
    <mergeCell ref="H30:I30"/>
    <mergeCell ref="H31:I31"/>
    <mergeCell ref="B32:B33"/>
    <mergeCell ref="H32:I32"/>
    <mergeCell ref="H33:I33"/>
    <mergeCell ref="H21:I21"/>
    <mergeCell ref="H22:I22"/>
    <mergeCell ref="H23:I23"/>
    <mergeCell ref="H24:I24"/>
    <mergeCell ref="H25:I25"/>
    <mergeCell ref="B26:B27"/>
    <mergeCell ref="H26:I26"/>
    <mergeCell ref="H27:I27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B13:B14"/>
    <mergeCell ref="H13:I13"/>
    <mergeCell ref="H14:I14"/>
    <mergeCell ref="A5:B5"/>
    <mergeCell ref="F6:I6"/>
    <mergeCell ref="J6:P6"/>
    <mergeCell ref="A7:A8"/>
    <mergeCell ref="C7:C8"/>
    <mergeCell ref="E7:G7"/>
    <mergeCell ref="H7:I8"/>
    <mergeCell ref="J7:M7"/>
    <mergeCell ref="N7:Q7"/>
  </mergeCells>
  <pageMargins left="0.6694444444444444" right="0.6694444444444444" top="0.74791666666666667" bottom="0.74791666666666667" header="0.51180555555555551" footer="0.51180555555555551"/>
  <pageSetup paperSize="9" scale="34" firstPageNumber="0" orientation="landscape" horizontalDpi="300" verticalDpi="300" r:id="rId1"/>
  <headerFooter alignWithMargins="0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view="pageBreakPreview" topLeftCell="A10" zoomScale="50" zoomScaleNormal="65" zoomScaleSheetLayoutView="50" workbookViewId="0">
      <selection activeCell="E31" sqref="E31"/>
    </sheetView>
  </sheetViews>
  <sheetFormatPr defaultColWidth="9.42578125" defaultRowHeight="15.6" customHeight="1" x14ac:dyDescent="0.25"/>
  <cols>
    <col min="1" max="1" width="16.7109375" style="1" customWidth="1"/>
    <col min="2" max="2" width="57.5703125" style="1" customWidth="1"/>
    <col min="3" max="3" width="21.7109375" style="1" customWidth="1"/>
    <col min="4" max="4" width="24.42578125" style="1" customWidth="1"/>
    <col min="5" max="7" width="16.28515625" style="1" customWidth="1"/>
    <col min="8" max="8" width="20.28515625" style="134" customWidth="1"/>
    <col min="9" max="9" width="6.140625" style="134" customWidth="1"/>
    <col min="10" max="17" width="16" style="1" customWidth="1"/>
    <col min="18" max="18" width="24.85546875" style="1" customWidth="1"/>
    <col min="19" max="254" width="9.42578125" style="1"/>
  </cols>
  <sheetData>
    <row r="1" spans="1:18" ht="15.6" customHeight="1" x14ac:dyDescent="0.25">
      <c r="R1"/>
    </row>
    <row r="2" spans="1:18" ht="26.1" customHeight="1" x14ac:dyDescent="0.5">
      <c r="A2" s="49"/>
      <c r="B2" s="49" t="s">
        <v>0</v>
      </c>
      <c r="C2" s="49"/>
      <c r="D2" s="49"/>
      <c r="E2" s="172" t="s">
        <v>1</v>
      </c>
      <c r="F2" s="172"/>
      <c r="G2" s="172"/>
      <c r="H2" s="172"/>
      <c r="I2" s="172"/>
      <c r="J2" s="50"/>
      <c r="K2" s="50"/>
      <c r="L2" s="50"/>
      <c r="M2" s="50"/>
      <c r="N2" s="50"/>
      <c r="O2" s="50"/>
      <c r="R2"/>
    </row>
    <row r="3" spans="1:18" ht="22.35" customHeight="1" x14ac:dyDescent="0.35">
      <c r="A3" s="7" t="s">
        <v>120</v>
      </c>
      <c r="B3" s="7"/>
      <c r="C3"/>
      <c r="D3" s="49"/>
      <c r="E3" s="49"/>
      <c r="F3" s="49"/>
      <c r="G3" s="52"/>
      <c r="H3" s="52"/>
      <c r="I3" s="52"/>
      <c r="J3" s="49"/>
      <c r="K3" s="49"/>
      <c r="L3" s="49"/>
      <c r="M3" s="49"/>
      <c r="N3" s="49"/>
      <c r="O3" s="49"/>
      <c r="R3"/>
    </row>
    <row r="4" spans="1:18" ht="23.85" customHeight="1" x14ac:dyDescent="0.35">
      <c r="A4" s="7" t="s">
        <v>3</v>
      </c>
      <c r="B4" s="7"/>
      <c r="C4"/>
      <c r="D4" s="51"/>
      <c r="E4" s="51"/>
      <c r="F4" s="51"/>
      <c r="G4" s="51"/>
      <c r="H4" s="101"/>
      <c r="I4" s="101"/>
      <c r="J4" s="51"/>
      <c r="K4" s="51"/>
      <c r="L4" s="51"/>
      <c r="M4" s="51"/>
      <c r="N4" s="51"/>
      <c r="O4" s="51"/>
      <c r="P4" s="48"/>
      <c r="Q4" s="48"/>
      <c r="R4"/>
    </row>
    <row r="5" spans="1:18" ht="20.85" customHeight="1" x14ac:dyDescent="0.35">
      <c r="A5" s="12" t="s">
        <v>60</v>
      </c>
      <c r="B5" s="12"/>
      <c r="C5" s="51"/>
      <c r="D5" s="51"/>
      <c r="E5" s="51"/>
      <c r="F5" s="51"/>
      <c r="G5" s="51"/>
      <c r="H5" s="101"/>
      <c r="I5" s="101"/>
      <c r="J5" s="51"/>
      <c r="K5" s="51"/>
      <c r="L5" s="51"/>
      <c r="M5" s="51"/>
      <c r="N5" s="51"/>
      <c r="O5" s="51"/>
      <c r="P5" s="48"/>
      <c r="Q5" s="48"/>
      <c r="R5"/>
    </row>
    <row r="6" spans="1:18" ht="22.35" customHeight="1" x14ac:dyDescent="0.35">
      <c r="A6" s="12" t="s">
        <v>5</v>
      </c>
      <c r="B6" s="12"/>
      <c r="C6" s="51"/>
      <c r="D6" s="51"/>
      <c r="E6" s="204"/>
      <c r="F6" s="204"/>
      <c r="G6" s="204"/>
      <c r="H6" s="204"/>
      <c r="I6" s="101"/>
      <c r="J6" s="51"/>
      <c r="K6" s="101"/>
      <c r="L6" s="101"/>
      <c r="M6" s="59"/>
      <c r="N6" s="59"/>
      <c r="O6" s="59"/>
      <c r="P6" s="59"/>
      <c r="Q6" s="59"/>
      <c r="R6"/>
    </row>
    <row r="7" spans="1:18" ht="26.1" customHeight="1" x14ac:dyDescent="0.25">
      <c r="A7" s="205" t="s">
        <v>6</v>
      </c>
      <c r="B7" s="206" t="s">
        <v>121</v>
      </c>
      <c r="C7" s="207" t="s">
        <v>8</v>
      </c>
      <c r="D7" s="208" t="s">
        <v>122</v>
      </c>
      <c r="E7" s="209" t="s">
        <v>10</v>
      </c>
      <c r="F7" s="209"/>
      <c r="G7" s="209"/>
      <c r="H7" s="210" t="s">
        <v>107</v>
      </c>
      <c r="I7" s="210"/>
      <c r="J7" s="208" t="s">
        <v>12</v>
      </c>
      <c r="K7" s="208"/>
      <c r="L7" s="208"/>
      <c r="M7" s="208"/>
      <c r="N7" s="208" t="s">
        <v>13</v>
      </c>
      <c r="O7" s="208"/>
      <c r="P7" s="208"/>
      <c r="Q7" s="208"/>
      <c r="R7"/>
    </row>
    <row r="8" spans="1:18" ht="39.4" customHeight="1" x14ac:dyDescent="0.35">
      <c r="A8" s="205"/>
      <c r="B8" s="206"/>
      <c r="C8" s="207"/>
      <c r="D8" s="208"/>
      <c r="E8" s="135" t="s">
        <v>16</v>
      </c>
      <c r="F8" s="136" t="s">
        <v>17</v>
      </c>
      <c r="G8" s="137" t="s">
        <v>18</v>
      </c>
      <c r="H8" s="210"/>
      <c r="I8" s="210"/>
      <c r="J8" s="138" t="s">
        <v>123</v>
      </c>
      <c r="K8" s="136" t="s">
        <v>20</v>
      </c>
      <c r="L8" s="136" t="s">
        <v>21</v>
      </c>
      <c r="M8" s="136" t="s">
        <v>22</v>
      </c>
      <c r="N8" s="136" t="s">
        <v>124</v>
      </c>
      <c r="O8" s="136" t="s">
        <v>125</v>
      </c>
      <c r="P8" s="136" t="s">
        <v>25</v>
      </c>
      <c r="Q8" s="136" t="s">
        <v>26</v>
      </c>
      <c r="R8"/>
    </row>
    <row r="9" spans="1:18" ht="23.1" customHeight="1" x14ac:dyDescent="0.4">
      <c r="A9" s="121">
        <v>1</v>
      </c>
      <c r="B9" s="121">
        <v>2</v>
      </c>
      <c r="C9" s="121"/>
      <c r="D9" s="121">
        <v>3</v>
      </c>
      <c r="E9" s="121">
        <v>4</v>
      </c>
      <c r="F9" s="139">
        <v>5</v>
      </c>
      <c r="G9" s="140">
        <v>6</v>
      </c>
      <c r="H9" s="211">
        <v>7</v>
      </c>
      <c r="I9" s="211"/>
      <c r="J9" s="141">
        <v>8</v>
      </c>
      <c r="K9" s="139">
        <v>9</v>
      </c>
      <c r="L9" s="139">
        <v>10</v>
      </c>
      <c r="M9" s="139">
        <v>11</v>
      </c>
      <c r="N9" s="139">
        <v>12</v>
      </c>
      <c r="O9" s="139">
        <v>13</v>
      </c>
      <c r="P9" s="139">
        <v>14</v>
      </c>
      <c r="Q9" s="139">
        <v>15</v>
      </c>
      <c r="R9"/>
    </row>
    <row r="10" spans="1:18" ht="21" customHeight="1" x14ac:dyDescent="0.4">
      <c r="A10" s="121"/>
      <c r="B10" s="121" t="s">
        <v>27</v>
      </c>
      <c r="C10" s="121"/>
      <c r="D10" s="121"/>
      <c r="E10" s="121"/>
      <c r="F10" s="139"/>
      <c r="G10" s="140"/>
      <c r="H10" s="211"/>
      <c r="I10" s="211"/>
      <c r="J10" s="141"/>
      <c r="K10" s="139"/>
      <c r="L10" s="139"/>
      <c r="M10" s="139"/>
      <c r="N10" s="139"/>
      <c r="O10" s="139"/>
      <c r="P10" s="139"/>
      <c r="Q10" s="139"/>
      <c r="R10"/>
    </row>
    <row r="11" spans="1:18" ht="24" customHeight="1" x14ac:dyDescent="0.35">
      <c r="A11" s="33">
        <v>428</v>
      </c>
      <c r="B11" s="32" t="s">
        <v>84</v>
      </c>
      <c r="C11" s="35" t="s">
        <v>29</v>
      </c>
      <c r="D11" s="79" t="s">
        <v>126</v>
      </c>
      <c r="E11" s="31">
        <v>0.4</v>
      </c>
      <c r="F11" s="80">
        <v>0.4</v>
      </c>
      <c r="G11" s="81">
        <v>9.8000000000000007</v>
      </c>
      <c r="H11" s="167">
        <v>44.4</v>
      </c>
      <c r="I11" s="167"/>
      <c r="J11" s="82">
        <v>0.03</v>
      </c>
      <c r="K11" s="82">
        <v>10</v>
      </c>
      <c r="L11" s="80">
        <v>5</v>
      </c>
      <c r="M11" s="80">
        <v>0</v>
      </c>
      <c r="N11" s="80">
        <v>16</v>
      </c>
      <c r="O11" s="80">
        <v>11</v>
      </c>
      <c r="P11" s="80">
        <v>9</v>
      </c>
      <c r="Q11" s="80">
        <v>2.2000000000000002</v>
      </c>
      <c r="R11"/>
    </row>
    <row r="12" spans="1:18" ht="26.1" customHeight="1" x14ac:dyDescent="0.4">
      <c r="A12" s="33"/>
      <c r="B12" s="32"/>
      <c r="C12" s="34" t="s">
        <v>30</v>
      </c>
      <c r="D12" s="79" t="s">
        <v>126</v>
      </c>
      <c r="E12" s="31">
        <v>0.4</v>
      </c>
      <c r="F12" s="80">
        <v>0.4</v>
      </c>
      <c r="G12" s="81">
        <v>9.8000000000000007</v>
      </c>
      <c r="H12" s="167">
        <v>44.4</v>
      </c>
      <c r="I12" s="167"/>
      <c r="J12" s="82">
        <v>0.03</v>
      </c>
      <c r="K12" s="82">
        <v>10</v>
      </c>
      <c r="L12" s="80">
        <v>5</v>
      </c>
      <c r="M12" s="80">
        <v>0</v>
      </c>
      <c r="N12" s="80">
        <v>16</v>
      </c>
      <c r="O12" s="80">
        <v>11</v>
      </c>
      <c r="P12" s="80">
        <v>9</v>
      </c>
      <c r="Q12" s="80">
        <v>2.2000000000000002</v>
      </c>
      <c r="R12"/>
    </row>
    <row r="13" spans="1:18" ht="37.35" customHeight="1" x14ac:dyDescent="0.35">
      <c r="A13" s="31">
        <v>223</v>
      </c>
      <c r="B13" s="165" t="s">
        <v>127</v>
      </c>
      <c r="C13" s="31" t="s">
        <v>29</v>
      </c>
      <c r="D13" s="31">
        <v>160</v>
      </c>
      <c r="E13" s="31">
        <v>18.190000000000001</v>
      </c>
      <c r="F13" s="31">
        <v>13.46</v>
      </c>
      <c r="G13" s="36">
        <v>26.09</v>
      </c>
      <c r="H13" s="167">
        <v>297.66000000000003</v>
      </c>
      <c r="I13" s="167"/>
      <c r="J13" s="37">
        <v>7.0000000000000007E-2</v>
      </c>
      <c r="K13" s="31">
        <v>0.63</v>
      </c>
      <c r="L13" s="31">
        <v>104</v>
      </c>
      <c r="M13" s="31">
        <v>0</v>
      </c>
      <c r="N13" s="31">
        <v>172.46</v>
      </c>
      <c r="O13" s="31">
        <v>153.54</v>
      </c>
      <c r="P13" s="31">
        <v>17.97</v>
      </c>
      <c r="Q13" s="31">
        <v>1.03</v>
      </c>
      <c r="R13"/>
    </row>
    <row r="14" spans="1:18" s="1" customFormat="1" ht="35.85" customHeight="1" x14ac:dyDescent="0.4">
      <c r="A14" s="31">
        <v>327</v>
      </c>
      <c r="B14" s="165"/>
      <c r="C14" s="34" t="s">
        <v>30</v>
      </c>
      <c r="D14" s="31">
        <v>200</v>
      </c>
      <c r="E14" s="31">
        <v>21.29</v>
      </c>
      <c r="F14" s="31">
        <v>16.23</v>
      </c>
      <c r="G14" s="36">
        <v>32.15</v>
      </c>
      <c r="H14" s="167">
        <v>359.8</v>
      </c>
      <c r="I14" s="167"/>
      <c r="J14" s="37">
        <v>8.4000000000000005E-2</v>
      </c>
      <c r="K14" s="31">
        <v>0.77200000000000002</v>
      </c>
      <c r="L14" s="31">
        <v>123.9</v>
      </c>
      <c r="M14" s="31">
        <v>0</v>
      </c>
      <c r="N14" s="31">
        <v>209.06</v>
      </c>
      <c r="O14" s="31">
        <v>184.68</v>
      </c>
      <c r="P14" s="31">
        <v>22.09</v>
      </c>
      <c r="Q14" s="31">
        <v>1.21</v>
      </c>
      <c r="R14"/>
    </row>
    <row r="15" spans="1:18" s="1" customFormat="1" ht="26.1" customHeight="1" x14ac:dyDescent="0.35">
      <c r="A15" s="31" t="s">
        <v>34</v>
      </c>
      <c r="B15" s="39" t="s">
        <v>35</v>
      </c>
      <c r="C15" s="31" t="s">
        <v>29</v>
      </c>
      <c r="D15" s="31">
        <v>212</v>
      </c>
      <c r="E15" s="31">
        <v>7.0000000000000007E-2</v>
      </c>
      <c r="F15" s="31">
        <v>0.02</v>
      </c>
      <c r="G15" s="36">
        <v>12</v>
      </c>
      <c r="H15" s="166">
        <v>48.5</v>
      </c>
      <c r="I15" s="166"/>
      <c r="J15" s="31">
        <v>0</v>
      </c>
      <c r="K15" s="37">
        <v>0.03</v>
      </c>
      <c r="L15" s="31">
        <v>0</v>
      </c>
      <c r="M15" s="31">
        <v>0</v>
      </c>
      <c r="N15" s="31">
        <v>11.1</v>
      </c>
      <c r="O15" s="31">
        <v>2.8</v>
      </c>
      <c r="P15" s="31">
        <v>1.4</v>
      </c>
      <c r="Q15" s="31">
        <v>0.28000000000000003</v>
      </c>
      <c r="R15"/>
    </row>
    <row r="16" spans="1:18" s="1" customFormat="1" ht="26.1" customHeight="1" x14ac:dyDescent="0.4">
      <c r="A16" s="31"/>
      <c r="B16" s="40"/>
      <c r="C16" s="34" t="s">
        <v>30</v>
      </c>
      <c r="D16" s="31">
        <v>212</v>
      </c>
      <c r="E16" s="31">
        <v>7.0000000000000007E-2</v>
      </c>
      <c r="F16" s="31">
        <v>0.02</v>
      </c>
      <c r="G16" s="36">
        <v>12</v>
      </c>
      <c r="H16" s="166">
        <v>48.5</v>
      </c>
      <c r="I16" s="166"/>
      <c r="J16" s="31">
        <v>0</v>
      </c>
      <c r="K16" s="37">
        <v>0.03</v>
      </c>
      <c r="L16" s="31">
        <v>0</v>
      </c>
      <c r="M16" s="31">
        <v>0</v>
      </c>
      <c r="N16" s="31">
        <v>11.1</v>
      </c>
      <c r="O16" s="31">
        <v>2.8</v>
      </c>
      <c r="P16" s="31">
        <v>1.4</v>
      </c>
      <c r="Q16" s="31">
        <v>0.28000000000000003</v>
      </c>
      <c r="R16"/>
    </row>
    <row r="17" spans="1:18" s="1" customFormat="1" ht="26.1" customHeight="1" x14ac:dyDescent="0.35">
      <c r="A17" s="31" t="s">
        <v>88</v>
      </c>
      <c r="B17" s="94" t="s">
        <v>37</v>
      </c>
      <c r="C17" s="31" t="s">
        <v>29</v>
      </c>
      <c r="D17" s="31">
        <v>40</v>
      </c>
      <c r="E17" s="31">
        <v>2.52</v>
      </c>
      <c r="F17" s="31">
        <v>1.24</v>
      </c>
      <c r="G17" s="36">
        <v>17.46</v>
      </c>
      <c r="H17" s="167">
        <v>91.2</v>
      </c>
      <c r="I17" s="167"/>
      <c r="J17" s="37">
        <v>4.3999999999999997E-2</v>
      </c>
      <c r="K17" s="37">
        <v>0</v>
      </c>
      <c r="L17" s="31">
        <v>4.0000000000000001E-3</v>
      </c>
      <c r="M17" s="31">
        <v>0</v>
      </c>
      <c r="N17" s="31">
        <v>7.6</v>
      </c>
      <c r="O17" s="31">
        <v>26</v>
      </c>
      <c r="P17" s="31">
        <v>5.2</v>
      </c>
      <c r="Q17" s="31">
        <v>0.48</v>
      </c>
      <c r="R17"/>
    </row>
    <row r="18" spans="1:18" ht="27.2" customHeight="1" x14ac:dyDescent="0.4">
      <c r="A18" s="31"/>
      <c r="B18" s="142"/>
      <c r="C18" s="34" t="s">
        <v>30</v>
      </c>
      <c r="D18" s="31">
        <v>50</v>
      </c>
      <c r="E18" s="31">
        <v>3.16</v>
      </c>
      <c r="F18" s="31">
        <v>1.55</v>
      </c>
      <c r="G18" s="36">
        <v>21.9</v>
      </c>
      <c r="H18" s="167">
        <v>114</v>
      </c>
      <c r="I18" s="167"/>
      <c r="J18" s="37">
        <v>5.5E-2</v>
      </c>
      <c r="K18" s="37">
        <v>0</v>
      </c>
      <c r="L18" s="31">
        <v>5.0000000000000001E-3</v>
      </c>
      <c r="M18" s="31">
        <v>0</v>
      </c>
      <c r="N18" s="31">
        <v>9.5</v>
      </c>
      <c r="O18" s="31">
        <v>32.5</v>
      </c>
      <c r="P18" s="31">
        <v>6.5</v>
      </c>
      <c r="Q18" s="31">
        <v>0.60000000000000009</v>
      </c>
      <c r="R18"/>
    </row>
    <row r="19" spans="1:18" ht="28.5" customHeight="1" x14ac:dyDescent="0.4">
      <c r="A19" s="31"/>
      <c r="B19" s="34" t="s">
        <v>38</v>
      </c>
      <c r="C19" s="31" t="s">
        <v>29</v>
      </c>
      <c r="D19" s="34">
        <f t="shared" ref="D19:H20" si="0">D11+D13+D15+D17</f>
        <v>512</v>
      </c>
      <c r="E19" s="34">
        <f t="shared" si="0"/>
        <v>21.18</v>
      </c>
      <c r="F19" s="34">
        <f t="shared" si="0"/>
        <v>15.120000000000001</v>
      </c>
      <c r="G19" s="34">
        <f t="shared" si="0"/>
        <v>65.349999999999994</v>
      </c>
      <c r="H19" s="168">
        <f t="shared" si="0"/>
        <v>481.76</v>
      </c>
      <c r="I19" s="168"/>
      <c r="J19" s="34">
        <f t="shared" ref="J19:Q20" si="1">J11+J13+J15+J17</f>
        <v>0.14400000000000002</v>
      </c>
      <c r="K19" s="34">
        <f t="shared" si="1"/>
        <v>10.66</v>
      </c>
      <c r="L19" s="34">
        <f t="shared" si="1"/>
        <v>109.004</v>
      </c>
      <c r="M19" s="34">
        <f t="shared" si="1"/>
        <v>0</v>
      </c>
      <c r="N19" s="34">
        <f t="shared" si="1"/>
        <v>207.16</v>
      </c>
      <c r="O19" s="34">
        <f t="shared" si="1"/>
        <v>193.34</v>
      </c>
      <c r="P19" s="34">
        <f t="shared" si="1"/>
        <v>33.57</v>
      </c>
      <c r="Q19" s="34">
        <f t="shared" si="1"/>
        <v>3.9900000000000007</v>
      </c>
      <c r="R19"/>
    </row>
    <row r="20" spans="1:18" ht="31.15" customHeight="1" x14ac:dyDescent="0.4">
      <c r="A20" s="31"/>
      <c r="B20" s="34" t="s">
        <v>38</v>
      </c>
      <c r="C20" s="34" t="s">
        <v>30</v>
      </c>
      <c r="D20" s="34">
        <f t="shared" si="0"/>
        <v>562</v>
      </c>
      <c r="E20" s="34">
        <f t="shared" si="0"/>
        <v>24.919999999999998</v>
      </c>
      <c r="F20" s="34">
        <f t="shared" si="0"/>
        <v>18.2</v>
      </c>
      <c r="G20" s="34">
        <f t="shared" si="0"/>
        <v>75.849999999999994</v>
      </c>
      <c r="H20" s="168">
        <f t="shared" si="0"/>
        <v>566.70000000000005</v>
      </c>
      <c r="I20" s="168"/>
      <c r="J20" s="34">
        <f t="shared" si="1"/>
        <v>0.16900000000000001</v>
      </c>
      <c r="K20" s="34">
        <f t="shared" si="1"/>
        <v>10.802</v>
      </c>
      <c r="L20" s="34">
        <f t="shared" si="1"/>
        <v>128.905</v>
      </c>
      <c r="M20" s="34">
        <f t="shared" si="1"/>
        <v>0</v>
      </c>
      <c r="N20" s="34">
        <f t="shared" si="1"/>
        <v>245.66</v>
      </c>
      <c r="O20" s="34">
        <f t="shared" si="1"/>
        <v>230.98000000000002</v>
      </c>
      <c r="P20" s="34">
        <f t="shared" si="1"/>
        <v>38.99</v>
      </c>
      <c r="Q20" s="34">
        <f t="shared" si="1"/>
        <v>4.2900000000000009</v>
      </c>
      <c r="R20"/>
    </row>
    <row r="21" spans="1:18" ht="25.15" customHeight="1" x14ac:dyDescent="0.4">
      <c r="A21" s="31"/>
      <c r="B21" s="143" t="s">
        <v>39</v>
      </c>
      <c r="C21" s="34"/>
      <c r="D21" s="31"/>
      <c r="E21" s="31"/>
      <c r="F21" s="31"/>
      <c r="G21" s="31"/>
      <c r="H21" s="166"/>
      <c r="I21" s="166"/>
      <c r="J21" s="31"/>
      <c r="K21" s="31"/>
      <c r="L21" s="31"/>
      <c r="M21" s="31"/>
      <c r="N21" s="31"/>
      <c r="O21" s="31"/>
      <c r="P21" s="31"/>
      <c r="Q21" s="31"/>
      <c r="R21"/>
    </row>
    <row r="22" spans="1:18" ht="27.2" customHeight="1" x14ac:dyDescent="0.35">
      <c r="A22" s="31">
        <v>45</v>
      </c>
      <c r="B22" s="142" t="s">
        <v>128</v>
      </c>
      <c r="C22" s="31" t="s">
        <v>29</v>
      </c>
      <c r="D22" s="31">
        <v>60</v>
      </c>
      <c r="E22" s="31">
        <v>0.79</v>
      </c>
      <c r="F22" s="31">
        <v>1.9500000000000002</v>
      </c>
      <c r="G22" s="31">
        <v>3.88</v>
      </c>
      <c r="H22" s="166">
        <v>36.200000000000003</v>
      </c>
      <c r="I22" s="166"/>
      <c r="J22" s="31">
        <v>1.3000000000000001E-2</v>
      </c>
      <c r="K22" s="31">
        <v>10.26</v>
      </c>
      <c r="L22" s="31">
        <v>0</v>
      </c>
      <c r="M22" s="31">
        <v>0</v>
      </c>
      <c r="N22" s="31">
        <v>15</v>
      </c>
      <c r="O22" s="31">
        <v>17</v>
      </c>
      <c r="P22" s="31">
        <v>9.0500000000000007</v>
      </c>
      <c r="Q22" s="31">
        <v>0.28000000000000003</v>
      </c>
      <c r="R22"/>
    </row>
    <row r="23" spans="1:18" ht="27.2" customHeight="1" x14ac:dyDescent="0.4">
      <c r="A23" s="31"/>
      <c r="B23" s="144"/>
      <c r="C23" s="34" t="s">
        <v>30</v>
      </c>
      <c r="D23" s="31">
        <v>100</v>
      </c>
      <c r="E23" s="31">
        <v>1.31</v>
      </c>
      <c r="F23" s="31">
        <v>3.25</v>
      </c>
      <c r="G23" s="31">
        <v>6.47</v>
      </c>
      <c r="H23" s="166">
        <v>60.4</v>
      </c>
      <c r="I23" s="166"/>
      <c r="J23" s="31">
        <v>0.02</v>
      </c>
      <c r="K23" s="31">
        <v>17.09</v>
      </c>
      <c r="L23" s="31">
        <v>0</v>
      </c>
      <c r="M23" s="31">
        <v>0</v>
      </c>
      <c r="N23" s="31">
        <v>24.97</v>
      </c>
      <c r="O23" s="31">
        <v>28.3</v>
      </c>
      <c r="P23" s="31">
        <v>15.09</v>
      </c>
      <c r="Q23" s="31">
        <v>0.46</v>
      </c>
      <c r="R23"/>
    </row>
    <row r="24" spans="1:18" ht="23.65" customHeight="1" x14ac:dyDescent="0.35">
      <c r="A24" s="31">
        <v>96</v>
      </c>
      <c r="B24" s="212" t="s">
        <v>129</v>
      </c>
      <c r="C24" s="31" t="s">
        <v>29</v>
      </c>
      <c r="D24" s="31">
        <v>207</v>
      </c>
      <c r="E24" s="31">
        <v>1.74</v>
      </c>
      <c r="F24" s="31">
        <v>4.82</v>
      </c>
      <c r="G24" s="31">
        <v>9.76</v>
      </c>
      <c r="H24" s="166">
        <v>89.4</v>
      </c>
      <c r="I24" s="166"/>
      <c r="J24" s="31">
        <v>7.0000000000000007E-2</v>
      </c>
      <c r="K24" s="31">
        <v>6.7</v>
      </c>
      <c r="L24" s="31">
        <v>0</v>
      </c>
      <c r="M24" s="31">
        <v>0</v>
      </c>
      <c r="N24" s="31">
        <v>23.32</v>
      </c>
      <c r="O24" s="31">
        <v>45.38</v>
      </c>
      <c r="P24" s="31">
        <v>19.34</v>
      </c>
      <c r="Q24" s="31">
        <v>0.74</v>
      </c>
      <c r="R24"/>
    </row>
    <row r="25" spans="1:18" ht="24" customHeight="1" x14ac:dyDescent="0.4">
      <c r="A25" s="31"/>
      <c r="B25" s="212"/>
      <c r="C25" s="34" t="s">
        <v>30</v>
      </c>
      <c r="D25" s="31">
        <v>263</v>
      </c>
      <c r="E25" s="31">
        <v>2.2800000000000002</v>
      </c>
      <c r="F25" s="31">
        <v>6.59</v>
      </c>
      <c r="G25" s="31">
        <v>12.34</v>
      </c>
      <c r="H25" s="166">
        <v>117.8</v>
      </c>
      <c r="I25" s="166"/>
      <c r="J25" s="31">
        <v>0.09</v>
      </c>
      <c r="K25" s="31">
        <v>8.3699999999999992</v>
      </c>
      <c r="L25" s="31">
        <v>0</v>
      </c>
      <c r="M25" s="31">
        <v>0</v>
      </c>
      <c r="N25" s="31">
        <v>29.15</v>
      </c>
      <c r="O25" s="31">
        <v>56.73</v>
      </c>
      <c r="P25" s="31">
        <v>24.7</v>
      </c>
      <c r="Q25" s="31">
        <v>0.93</v>
      </c>
      <c r="R25"/>
    </row>
    <row r="26" spans="1:18" ht="24" customHeight="1" x14ac:dyDescent="0.35">
      <c r="A26" s="31">
        <v>268</v>
      </c>
      <c r="B26" s="165" t="s">
        <v>130</v>
      </c>
      <c r="C26" s="31" t="s">
        <v>29</v>
      </c>
      <c r="D26" s="31">
        <v>90</v>
      </c>
      <c r="E26" s="31">
        <v>9.2799999999999994</v>
      </c>
      <c r="F26" s="31">
        <v>8</v>
      </c>
      <c r="G26" s="36">
        <v>11.37</v>
      </c>
      <c r="H26" s="167">
        <v>154.35</v>
      </c>
      <c r="I26" s="167"/>
      <c r="J26" s="37">
        <v>5.6000000000000001E-2</v>
      </c>
      <c r="K26" s="31">
        <v>0.71</v>
      </c>
      <c r="L26" s="31">
        <v>22.2</v>
      </c>
      <c r="M26" s="31">
        <v>0</v>
      </c>
      <c r="N26" s="31">
        <v>15.36</v>
      </c>
      <c r="O26" s="31">
        <v>94.17</v>
      </c>
      <c r="P26" s="31">
        <v>20.86</v>
      </c>
      <c r="Q26" s="31">
        <v>1.03</v>
      </c>
      <c r="R26"/>
    </row>
    <row r="27" spans="1:18" ht="24" customHeight="1" x14ac:dyDescent="0.4">
      <c r="A27" s="31">
        <v>348</v>
      </c>
      <c r="B27" s="165"/>
      <c r="C27" s="34" t="s">
        <v>30</v>
      </c>
      <c r="D27" s="31">
        <v>110</v>
      </c>
      <c r="E27" s="31">
        <v>12.27</v>
      </c>
      <c r="F27" s="31">
        <v>9.34</v>
      </c>
      <c r="G27" s="36">
        <v>14.04</v>
      </c>
      <c r="H27" s="167">
        <v>195.35</v>
      </c>
      <c r="I27" s="167"/>
      <c r="J27" s="37">
        <v>7.5999999999999998E-2</v>
      </c>
      <c r="K27" s="31">
        <v>0.71</v>
      </c>
      <c r="L27" s="31">
        <v>26.2</v>
      </c>
      <c r="M27" s="31">
        <v>0</v>
      </c>
      <c r="N27" s="31">
        <v>18.760000000000002</v>
      </c>
      <c r="O27" s="31">
        <v>123.17</v>
      </c>
      <c r="P27" s="31">
        <v>26.56</v>
      </c>
      <c r="Q27" s="31">
        <v>1.32</v>
      </c>
      <c r="R27"/>
    </row>
    <row r="28" spans="1:18" ht="24" customHeight="1" x14ac:dyDescent="0.35">
      <c r="A28" s="31">
        <v>303</v>
      </c>
      <c r="B28" s="103" t="s">
        <v>131</v>
      </c>
      <c r="C28" s="31" t="s">
        <v>29</v>
      </c>
      <c r="D28" s="38">
        <v>150</v>
      </c>
      <c r="E28" s="31">
        <v>4.18</v>
      </c>
      <c r="F28" s="31">
        <v>5</v>
      </c>
      <c r="G28" s="36">
        <v>23.94</v>
      </c>
      <c r="H28" s="166">
        <v>157.5</v>
      </c>
      <c r="I28" s="166"/>
      <c r="J28" s="37">
        <v>0.114</v>
      </c>
      <c r="K28" s="31">
        <v>0</v>
      </c>
      <c r="L28" s="31">
        <v>0</v>
      </c>
      <c r="M28" s="31">
        <v>0</v>
      </c>
      <c r="N28" s="31">
        <v>10.96</v>
      </c>
      <c r="O28" s="31">
        <v>85.47</v>
      </c>
      <c r="P28" s="31">
        <v>29.89</v>
      </c>
      <c r="Q28" s="31">
        <v>0.98</v>
      </c>
      <c r="R28"/>
    </row>
    <row r="29" spans="1:18" ht="23.1" customHeight="1" x14ac:dyDescent="0.4">
      <c r="A29" s="31"/>
      <c r="B29" s="103"/>
      <c r="C29" s="34" t="s">
        <v>30</v>
      </c>
      <c r="D29" s="38">
        <v>180</v>
      </c>
      <c r="E29" s="31">
        <v>5.0199999999999996</v>
      </c>
      <c r="F29" s="31">
        <v>6</v>
      </c>
      <c r="G29" s="36">
        <v>28.73</v>
      </c>
      <c r="H29" s="166">
        <v>189</v>
      </c>
      <c r="I29" s="166"/>
      <c r="J29" s="37">
        <v>0.13700000000000001</v>
      </c>
      <c r="K29" s="31">
        <v>0</v>
      </c>
      <c r="L29" s="31">
        <v>0</v>
      </c>
      <c r="M29" s="31">
        <v>0</v>
      </c>
      <c r="N29" s="31">
        <v>13.15</v>
      </c>
      <c r="O29" s="31">
        <v>102.56</v>
      </c>
      <c r="P29" s="31">
        <v>35.869999999999997</v>
      </c>
      <c r="Q29" s="31">
        <v>1.18</v>
      </c>
      <c r="R29"/>
    </row>
    <row r="30" spans="1:18" ht="23.1" customHeight="1" x14ac:dyDescent="0.35">
      <c r="A30" s="31" t="s">
        <v>132</v>
      </c>
      <c r="B30" s="31" t="s">
        <v>133</v>
      </c>
      <c r="C30" s="31" t="s">
        <v>29</v>
      </c>
      <c r="D30" s="79" t="s">
        <v>134</v>
      </c>
      <c r="E30" s="31">
        <v>0.75</v>
      </c>
      <c r="F30" s="31">
        <v>4.9000000000000002E-2</v>
      </c>
      <c r="G30" s="36">
        <v>22.38</v>
      </c>
      <c r="H30" s="167">
        <v>93</v>
      </c>
      <c r="I30" s="167"/>
      <c r="J30" s="37">
        <v>1.9E-2</v>
      </c>
      <c r="K30" s="31">
        <v>0.57999999999999996</v>
      </c>
      <c r="L30" s="31">
        <v>0</v>
      </c>
      <c r="M30" s="31">
        <v>0</v>
      </c>
      <c r="N30" s="31">
        <v>31.51</v>
      </c>
      <c r="O30" s="31">
        <v>21.17</v>
      </c>
      <c r="P30" s="31">
        <v>17.04</v>
      </c>
      <c r="Q30" s="31">
        <v>0.46</v>
      </c>
      <c r="R30"/>
    </row>
    <row r="31" spans="1:18" ht="24" customHeight="1" x14ac:dyDescent="0.4">
      <c r="A31" s="31"/>
      <c r="B31" s="31"/>
      <c r="C31" s="34" t="s">
        <v>30</v>
      </c>
      <c r="D31" s="79" t="s">
        <v>134</v>
      </c>
      <c r="E31" s="31">
        <v>0.75</v>
      </c>
      <c r="F31" s="31">
        <v>4.9000000000000002E-2</v>
      </c>
      <c r="G31" s="36">
        <v>22.38</v>
      </c>
      <c r="H31" s="167">
        <v>93</v>
      </c>
      <c r="I31" s="167"/>
      <c r="J31" s="37">
        <v>1.9E-2</v>
      </c>
      <c r="K31" s="31">
        <v>0.57999999999999996</v>
      </c>
      <c r="L31" s="31">
        <v>0</v>
      </c>
      <c r="M31" s="31">
        <v>0</v>
      </c>
      <c r="N31" s="31">
        <v>31.51</v>
      </c>
      <c r="O31" s="31">
        <v>21.17</v>
      </c>
      <c r="P31" s="31">
        <v>17.04</v>
      </c>
      <c r="Q31" s="31">
        <v>0.46</v>
      </c>
      <c r="R31"/>
    </row>
    <row r="32" spans="1:18" ht="24" customHeight="1" x14ac:dyDescent="0.35">
      <c r="A32" s="31" t="s">
        <v>47</v>
      </c>
      <c r="B32" s="31" t="s">
        <v>48</v>
      </c>
      <c r="C32" s="31" t="s">
        <v>29</v>
      </c>
      <c r="D32" s="31">
        <v>50</v>
      </c>
      <c r="E32" s="31">
        <v>3.35</v>
      </c>
      <c r="F32" s="31">
        <v>0.5</v>
      </c>
      <c r="G32" s="36">
        <v>22.65</v>
      </c>
      <c r="H32" s="166">
        <v>108.5</v>
      </c>
      <c r="I32" s="166"/>
      <c r="J32" s="37">
        <v>5.5E-2</v>
      </c>
      <c r="K32" s="37">
        <v>0</v>
      </c>
      <c r="L32" s="31">
        <v>0</v>
      </c>
      <c r="M32" s="31">
        <v>0</v>
      </c>
      <c r="N32" s="31">
        <v>10</v>
      </c>
      <c r="O32" s="31">
        <v>32.5</v>
      </c>
      <c r="P32" s="31">
        <v>7</v>
      </c>
      <c r="Q32" s="31">
        <v>0.55000000000000004</v>
      </c>
      <c r="R32"/>
    </row>
    <row r="33" spans="1:18" ht="22.15" customHeight="1" x14ac:dyDescent="0.4">
      <c r="A33" s="31"/>
      <c r="B33" s="31"/>
      <c r="C33" s="34" t="s">
        <v>30</v>
      </c>
      <c r="D33" s="31">
        <v>50</v>
      </c>
      <c r="E33" s="31">
        <v>3.35</v>
      </c>
      <c r="F33" s="31">
        <v>0.5</v>
      </c>
      <c r="G33" s="36">
        <v>22.65</v>
      </c>
      <c r="H33" s="166">
        <v>108.5</v>
      </c>
      <c r="I33" s="166"/>
      <c r="J33" s="37">
        <v>5.5E-2</v>
      </c>
      <c r="K33" s="37">
        <v>0</v>
      </c>
      <c r="L33" s="31">
        <v>0</v>
      </c>
      <c r="M33" s="31">
        <v>0</v>
      </c>
      <c r="N33" s="31">
        <v>10</v>
      </c>
      <c r="O33" s="31">
        <v>32.5</v>
      </c>
      <c r="P33" s="31">
        <v>7</v>
      </c>
      <c r="Q33" s="31">
        <v>0.55000000000000004</v>
      </c>
      <c r="R33"/>
    </row>
    <row r="34" spans="1:18" ht="22.15" customHeight="1" x14ac:dyDescent="0.35">
      <c r="A34" s="31" t="s">
        <v>49</v>
      </c>
      <c r="B34" s="31" t="s">
        <v>50</v>
      </c>
      <c r="C34" s="31" t="s">
        <v>29</v>
      </c>
      <c r="D34" s="31">
        <v>60</v>
      </c>
      <c r="E34" s="31">
        <v>4.62</v>
      </c>
      <c r="F34" s="31">
        <v>0.84</v>
      </c>
      <c r="G34" s="36">
        <v>22.62</v>
      </c>
      <c r="H34" s="166">
        <v>120.6</v>
      </c>
      <c r="I34" s="166"/>
      <c r="J34" s="37">
        <v>0.12</v>
      </c>
      <c r="K34" s="37">
        <v>0</v>
      </c>
      <c r="L34" s="31">
        <v>1.8000000000000002E-3</v>
      </c>
      <c r="M34" s="31">
        <v>0</v>
      </c>
      <c r="N34" s="31">
        <v>19.8</v>
      </c>
      <c r="O34" s="31">
        <v>116.4</v>
      </c>
      <c r="P34" s="31">
        <v>34.200000000000003</v>
      </c>
      <c r="Q34" s="31">
        <v>2.7</v>
      </c>
      <c r="R34"/>
    </row>
    <row r="35" spans="1:18" s="1" customFormat="1" ht="27.2" customHeight="1" x14ac:dyDescent="0.4">
      <c r="A35" s="31"/>
      <c r="B35" s="31"/>
      <c r="C35" s="34" t="s">
        <v>30</v>
      </c>
      <c r="D35" s="31">
        <v>60</v>
      </c>
      <c r="E35" s="31">
        <v>4.62</v>
      </c>
      <c r="F35" s="31">
        <v>0.84</v>
      </c>
      <c r="G35" s="36">
        <v>22.62</v>
      </c>
      <c r="H35" s="166">
        <v>120.6</v>
      </c>
      <c r="I35" s="166"/>
      <c r="J35" s="37">
        <v>0.12</v>
      </c>
      <c r="K35" s="37">
        <v>0</v>
      </c>
      <c r="L35" s="31">
        <v>1.8000000000000002E-3</v>
      </c>
      <c r="M35" s="31">
        <v>0</v>
      </c>
      <c r="N35" s="31">
        <v>19.8</v>
      </c>
      <c r="O35" s="31">
        <v>116.4</v>
      </c>
      <c r="P35" s="31">
        <v>34.200000000000003</v>
      </c>
      <c r="Q35" s="31">
        <v>2.7</v>
      </c>
      <c r="R35"/>
    </row>
    <row r="36" spans="1:18" s="1" customFormat="1" ht="27.2" customHeight="1" x14ac:dyDescent="0.4">
      <c r="A36" s="31"/>
      <c r="B36" s="34" t="s">
        <v>38</v>
      </c>
      <c r="C36" s="31" t="s">
        <v>29</v>
      </c>
      <c r="D36" s="34">
        <f t="shared" ref="D36:H37" si="2">D22+D24+D26+D28+D30+D32+D34</f>
        <v>817</v>
      </c>
      <c r="E36" s="34">
        <f t="shared" si="2"/>
        <v>24.71</v>
      </c>
      <c r="F36" s="34">
        <f t="shared" si="2"/>
        <v>21.158999999999999</v>
      </c>
      <c r="G36" s="34">
        <f t="shared" si="2"/>
        <v>116.6</v>
      </c>
      <c r="H36" s="168">
        <f t="shared" si="2"/>
        <v>759.55000000000007</v>
      </c>
      <c r="I36" s="168"/>
      <c r="J36" s="34">
        <f t="shared" ref="J36:Q37" si="3">J22+J24+J26+J28+J30+J32+J34</f>
        <v>0.44700000000000001</v>
      </c>
      <c r="K36" s="34">
        <f t="shared" si="3"/>
        <v>18.25</v>
      </c>
      <c r="L36" s="34">
        <f t="shared" si="3"/>
        <v>22.201799999999999</v>
      </c>
      <c r="M36" s="34">
        <f t="shared" si="3"/>
        <v>0</v>
      </c>
      <c r="N36" s="34">
        <f t="shared" si="3"/>
        <v>125.95</v>
      </c>
      <c r="O36" s="34">
        <f t="shared" si="3"/>
        <v>412.09000000000003</v>
      </c>
      <c r="P36" s="34">
        <f t="shared" si="3"/>
        <v>137.38</v>
      </c>
      <c r="Q36" s="34">
        <f t="shared" si="3"/>
        <v>6.74</v>
      </c>
      <c r="R36"/>
    </row>
    <row r="37" spans="1:18" s="1" customFormat="1" ht="27.2" customHeight="1" x14ac:dyDescent="0.4">
      <c r="A37" s="31"/>
      <c r="B37" s="34" t="s">
        <v>38</v>
      </c>
      <c r="C37" s="34" t="s">
        <v>30</v>
      </c>
      <c r="D37" s="34">
        <f t="shared" si="2"/>
        <v>963</v>
      </c>
      <c r="E37" s="34">
        <f t="shared" si="2"/>
        <v>29.6</v>
      </c>
      <c r="F37" s="34">
        <f t="shared" si="2"/>
        <v>26.568999999999999</v>
      </c>
      <c r="G37" s="34">
        <f t="shared" si="2"/>
        <v>129.22999999999999</v>
      </c>
      <c r="H37" s="168">
        <f t="shared" si="2"/>
        <v>884.65</v>
      </c>
      <c r="I37" s="168"/>
      <c r="J37" s="34">
        <f t="shared" si="3"/>
        <v>0.51700000000000002</v>
      </c>
      <c r="K37" s="34">
        <f t="shared" si="3"/>
        <v>26.75</v>
      </c>
      <c r="L37" s="34">
        <f t="shared" si="3"/>
        <v>26.201799999999999</v>
      </c>
      <c r="M37" s="34">
        <f t="shared" si="3"/>
        <v>0</v>
      </c>
      <c r="N37" s="34">
        <f t="shared" si="3"/>
        <v>147.34</v>
      </c>
      <c r="O37" s="34">
        <f t="shared" si="3"/>
        <v>480.83000000000004</v>
      </c>
      <c r="P37" s="34">
        <f t="shared" si="3"/>
        <v>160.45999999999998</v>
      </c>
      <c r="Q37" s="34">
        <f t="shared" si="3"/>
        <v>7.6</v>
      </c>
      <c r="R37"/>
    </row>
    <row r="38" spans="1:18" s="1" customFormat="1" ht="27.2" customHeight="1" x14ac:dyDescent="0.4">
      <c r="A38" s="31"/>
      <c r="B38" s="34" t="s">
        <v>51</v>
      </c>
      <c r="C38" s="34"/>
      <c r="D38" s="145"/>
      <c r="E38" s="31"/>
      <c r="F38" s="31"/>
      <c r="G38" s="36"/>
      <c r="H38" s="166"/>
      <c r="I38" s="166"/>
      <c r="J38" s="37"/>
      <c r="K38" s="31"/>
      <c r="L38" s="31"/>
      <c r="M38" s="31"/>
      <c r="N38" s="31"/>
      <c r="O38" s="31"/>
      <c r="P38" s="31"/>
      <c r="Q38" s="31"/>
      <c r="R38"/>
    </row>
    <row r="39" spans="1:18" s="1" customFormat="1" ht="24" customHeight="1" x14ac:dyDescent="0.35">
      <c r="A39" s="31">
        <v>219</v>
      </c>
      <c r="B39" s="39" t="s">
        <v>135</v>
      </c>
      <c r="C39" s="31" t="s">
        <v>29</v>
      </c>
      <c r="D39" s="32">
        <v>120</v>
      </c>
      <c r="E39" s="146">
        <v>9.06</v>
      </c>
      <c r="F39" s="93">
        <v>11.74</v>
      </c>
      <c r="G39" s="39">
        <v>7.44</v>
      </c>
      <c r="H39" s="184">
        <v>171.66</v>
      </c>
      <c r="I39" s="184"/>
      <c r="J39" s="39">
        <v>0.08</v>
      </c>
      <c r="K39" s="31">
        <v>1</v>
      </c>
      <c r="L39" s="31">
        <v>224</v>
      </c>
      <c r="M39" s="31">
        <v>0</v>
      </c>
      <c r="N39" s="31">
        <v>93.8</v>
      </c>
      <c r="O39" s="31">
        <v>174</v>
      </c>
      <c r="P39" s="31">
        <v>19.16</v>
      </c>
      <c r="Q39" s="31">
        <v>1.78</v>
      </c>
      <c r="R39"/>
    </row>
    <row r="40" spans="1:18" s="1" customFormat="1" ht="25.15" customHeight="1" x14ac:dyDescent="0.4">
      <c r="A40" s="31"/>
      <c r="B40" s="39"/>
      <c r="C40" s="34" t="s">
        <v>30</v>
      </c>
      <c r="D40" s="32">
        <v>160</v>
      </c>
      <c r="E40" s="146">
        <v>12.08</v>
      </c>
      <c r="F40" s="93">
        <v>15.65</v>
      </c>
      <c r="G40" s="39">
        <v>9.92</v>
      </c>
      <c r="H40" s="184">
        <v>228.85</v>
      </c>
      <c r="I40" s="184"/>
      <c r="J40" s="39">
        <v>0.106</v>
      </c>
      <c r="K40" s="31">
        <v>1.33</v>
      </c>
      <c r="L40" s="31">
        <v>298</v>
      </c>
      <c r="M40" s="31">
        <v>0</v>
      </c>
      <c r="N40" s="31">
        <v>125</v>
      </c>
      <c r="O40" s="31">
        <v>232</v>
      </c>
      <c r="P40" s="31">
        <v>25.5</v>
      </c>
      <c r="Q40" s="31">
        <v>2.37</v>
      </c>
      <c r="R40"/>
    </row>
    <row r="41" spans="1:18" s="1" customFormat="1" ht="25.15" customHeight="1" x14ac:dyDescent="0.35">
      <c r="A41" s="31" t="s">
        <v>47</v>
      </c>
      <c r="B41" s="31" t="s">
        <v>48</v>
      </c>
      <c r="C41" s="31" t="s">
        <v>29</v>
      </c>
      <c r="D41" s="31">
        <v>30</v>
      </c>
      <c r="E41" s="31">
        <v>2.0099999999999998</v>
      </c>
      <c r="F41" s="31">
        <v>0.30000000000000004</v>
      </c>
      <c r="G41" s="36">
        <v>13.59</v>
      </c>
      <c r="H41" s="166">
        <v>65.099999999999994</v>
      </c>
      <c r="I41" s="166"/>
      <c r="J41" s="37">
        <v>3.3000000000000002E-2</v>
      </c>
      <c r="K41" s="37">
        <v>0</v>
      </c>
      <c r="L41" s="31">
        <v>0</v>
      </c>
      <c r="M41" s="31">
        <v>0</v>
      </c>
      <c r="N41" s="31">
        <v>6</v>
      </c>
      <c r="O41" s="31">
        <v>19.5</v>
      </c>
      <c r="P41" s="31">
        <v>4.2</v>
      </c>
      <c r="Q41" s="31">
        <v>0.33</v>
      </c>
      <c r="R41"/>
    </row>
    <row r="42" spans="1:18" s="1" customFormat="1" ht="25.15" customHeight="1" x14ac:dyDescent="0.4">
      <c r="A42" s="31"/>
      <c r="B42" s="31"/>
      <c r="C42" s="34" t="s">
        <v>30</v>
      </c>
      <c r="D42" s="31">
        <v>30</v>
      </c>
      <c r="E42" s="31">
        <v>2.0099999999999998</v>
      </c>
      <c r="F42" s="31">
        <v>0.30000000000000004</v>
      </c>
      <c r="G42" s="36">
        <v>13.59</v>
      </c>
      <c r="H42" s="166">
        <v>65.099999999999994</v>
      </c>
      <c r="I42" s="166"/>
      <c r="J42" s="37">
        <v>3.3000000000000002E-2</v>
      </c>
      <c r="K42" s="37">
        <v>0</v>
      </c>
      <c r="L42" s="31">
        <v>0</v>
      </c>
      <c r="M42" s="31">
        <v>0</v>
      </c>
      <c r="N42" s="31">
        <v>6</v>
      </c>
      <c r="O42" s="31">
        <v>19.5</v>
      </c>
      <c r="P42" s="31">
        <v>4.2</v>
      </c>
      <c r="Q42" s="31">
        <v>0.33</v>
      </c>
      <c r="R42"/>
    </row>
    <row r="43" spans="1:18" s="1" customFormat="1" ht="25.15" customHeight="1" x14ac:dyDescent="0.35">
      <c r="A43" s="31">
        <v>386</v>
      </c>
      <c r="B43" s="40" t="s">
        <v>136</v>
      </c>
      <c r="C43" s="31" t="s">
        <v>29</v>
      </c>
      <c r="D43" s="31">
        <v>200</v>
      </c>
      <c r="E43" s="146">
        <v>5.8</v>
      </c>
      <c r="F43" s="93">
        <v>5</v>
      </c>
      <c r="G43" s="39">
        <v>8</v>
      </c>
      <c r="H43" s="184">
        <v>100</v>
      </c>
      <c r="I43" s="184"/>
      <c r="J43" s="39">
        <v>0.08</v>
      </c>
      <c r="K43" s="93">
        <v>1.4</v>
      </c>
      <c r="L43" s="39">
        <v>40</v>
      </c>
      <c r="M43" s="93">
        <v>0</v>
      </c>
      <c r="N43" s="39">
        <v>240</v>
      </c>
      <c r="O43" s="93">
        <v>180</v>
      </c>
      <c r="P43" s="39">
        <v>28</v>
      </c>
      <c r="Q43" s="93">
        <v>0.2</v>
      </c>
      <c r="R43"/>
    </row>
    <row r="44" spans="1:18" s="1" customFormat="1" ht="21" customHeight="1" x14ac:dyDescent="0.4">
      <c r="A44" s="31"/>
      <c r="B44" s="34"/>
      <c r="C44" s="34" t="s">
        <v>30</v>
      </c>
      <c r="D44" s="31">
        <v>200</v>
      </c>
      <c r="E44" s="39">
        <v>5.8</v>
      </c>
      <c r="F44" s="93">
        <v>5</v>
      </c>
      <c r="G44" s="39">
        <v>8</v>
      </c>
      <c r="H44" s="184">
        <v>100</v>
      </c>
      <c r="I44" s="184"/>
      <c r="J44" s="39">
        <v>0.08</v>
      </c>
      <c r="K44" s="93">
        <v>1.4</v>
      </c>
      <c r="L44" s="39">
        <v>40</v>
      </c>
      <c r="M44" s="93">
        <v>0</v>
      </c>
      <c r="N44" s="39">
        <v>240</v>
      </c>
      <c r="O44" s="93">
        <v>180</v>
      </c>
      <c r="P44" s="39">
        <v>28</v>
      </c>
      <c r="Q44" s="93">
        <v>0.2</v>
      </c>
      <c r="R44"/>
    </row>
    <row r="45" spans="1:18" s="1" customFormat="1" ht="24.4" customHeight="1" x14ac:dyDescent="0.4">
      <c r="A45" s="31"/>
      <c r="B45" s="34" t="s">
        <v>38</v>
      </c>
      <c r="C45" s="31" t="s">
        <v>29</v>
      </c>
      <c r="D45" s="34">
        <f t="shared" ref="D45:H46" si="4">D39+D41+D43</f>
        <v>350</v>
      </c>
      <c r="E45" s="34">
        <f t="shared" si="4"/>
        <v>16.87</v>
      </c>
      <c r="F45" s="34">
        <f t="shared" si="4"/>
        <v>17.04</v>
      </c>
      <c r="G45" s="34">
        <f t="shared" si="4"/>
        <v>29.03</v>
      </c>
      <c r="H45" s="168">
        <f t="shared" si="4"/>
        <v>336.76</v>
      </c>
      <c r="I45" s="168"/>
      <c r="J45" s="34">
        <f t="shared" ref="J45:Q45" si="5">J39+J41+J43</f>
        <v>0.193</v>
      </c>
      <c r="K45" s="34">
        <f t="shared" si="5"/>
        <v>2.4</v>
      </c>
      <c r="L45" s="34">
        <f t="shared" si="5"/>
        <v>264</v>
      </c>
      <c r="M45" s="34">
        <f t="shared" si="5"/>
        <v>0</v>
      </c>
      <c r="N45" s="34">
        <f t="shared" si="5"/>
        <v>339.8</v>
      </c>
      <c r="O45" s="34">
        <f t="shared" si="5"/>
        <v>373.5</v>
      </c>
      <c r="P45" s="34">
        <f t="shared" si="5"/>
        <v>51.36</v>
      </c>
      <c r="Q45" s="34">
        <f t="shared" si="5"/>
        <v>2.31</v>
      </c>
      <c r="R45"/>
    </row>
    <row r="46" spans="1:18" s="1" customFormat="1" ht="25.7" customHeight="1" x14ac:dyDescent="0.4">
      <c r="A46" s="31"/>
      <c r="B46" s="34" t="s">
        <v>38</v>
      </c>
      <c r="C46" s="34" t="s">
        <v>30</v>
      </c>
      <c r="D46" s="34">
        <f t="shared" si="4"/>
        <v>390</v>
      </c>
      <c r="E46" s="34">
        <f t="shared" si="4"/>
        <v>19.89</v>
      </c>
      <c r="F46" s="34">
        <f t="shared" si="4"/>
        <v>20.950000000000003</v>
      </c>
      <c r="G46" s="34">
        <f t="shared" si="4"/>
        <v>31.509999999999998</v>
      </c>
      <c r="H46" s="168">
        <f t="shared" si="4"/>
        <v>393.95</v>
      </c>
      <c r="I46" s="168"/>
      <c r="J46" s="34">
        <f t="shared" ref="J46:P46" si="6">J40+J42+J44</f>
        <v>0.21900000000000003</v>
      </c>
      <c r="K46" s="34">
        <f t="shared" si="6"/>
        <v>2.73</v>
      </c>
      <c r="L46" s="34">
        <f t="shared" si="6"/>
        <v>338</v>
      </c>
      <c r="M46" s="34">
        <f t="shared" si="6"/>
        <v>0</v>
      </c>
      <c r="N46" s="34">
        <f t="shared" si="6"/>
        <v>371</v>
      </c>
      <c r="O46" s="34">
        <f t="shared" si="6"/>
        <v>431.5</v>
      </c>
      <c r="P46" s="34">
        <f t="shared" si="6"/>
        <v>57.7</v>
      </c>
      <c r="Q46" s="83">
        <f>Q40+Q44</f>
        <v>2.5700000000000003</v>
      </c>
      <c r="R46"/>
    </row>
    <row r="47" spans="1:18" ht="27.2" customHeight="1" x14ac:dyDescent="0.4">
      <c r="A47" s="31"/>
      <c r="B47" s="34"/>
      <c r="C47" s="31"/>
      <c r="D47" s="31"/>
      <c r="E47" s="31"/>
      <c r="F47" s="31"/>
      <c r="G47" s="31"/>
      <c r="H47" s="213"/>
      <c r="I47" s="213"/>
      <c r="J47" s="31"/>
      <c r="K47" s="91"/>
      <c r="L47" s="31"/>
      <c r="M47" s="31"/>
      <c r="N47" s="31"/>
      <c r="O47" s="31"/>
      <c r="P47" s="31"/>
      <c r="Q47" s="31"/>
      <c r="R47"/>
    </row>
    <row r="48" spans="1:18" ht="22.15" customHeight="1" x14ac:dyDescent="0.4">
      <c r="A48" s="31"/>
      <c r="B48" s="34" t="s">
        <v>55</v>
      </c>
      <c r="C48" s="31" t="s">
        <v>29</v>
      </c>
      <c r="D48" s="34">
        <f t="shared" ref="D48:H49" si="7">D19+D36+D45</f>
        <v>1679</v>
      </c>
      <c r="E48" s="34">
        <f t="shared" si="7"/>
        <v>62.760000000000005</v>
      </c>
      <c r="F48" s="34">
        <f t="shared" si="7"/>
        <v>53.318999999999996</v>
      </c>
      <c r="G48" s="34">
        <f t="shared" si="7"/>
        <v>210.98</v>
      </c>
      <c r="H48" s="168">
        <f t="shared" si="7"/>
        <v>1578.07</v>
      </c>
      <c r="I48" s="168"/>
      <c r="J48" s="34">
        <f t="shared" ref="J48:Q49" si="8">J19+J36+J45</f>
        <v>0.78400000000000003</v>
      </c>
      <c r="K48" s="34">
        <f t="shared" si="8"/>
        <v>31.31</v>
      </c>
      <c r="L48" s="44">
        <f t="shared" si="8"/>
        <v>395.20580000000001</v>
      </c>
      <c r="M48" s="34">
        <f t="shared" si="8"/>
        <v>0</v>
      </c>
      <c r="N48" s="34">
        <f t="shared" si="8"/>
        <v>672.91000000000008</v>
      </c>
      <c r="O48" s="34">
        <f t="shared" si="8"/>
        <v>978.93000000000006</v>
      </c>
      <c r="P48" s="34">
        <f t="shared" si="8"/>
        <v>222.31</v>
      </c>
      <c r="Q48" s="34">
        <f t="shared" si="8"/>
        <v>13.040000000000001</v>
      </c>
      <c r="R48"/>
    </row>
    <row r="49" spans="1:18" ht="29.85" customHeight="1" x14ac:dyDescent="0.4">
      <c r="A49" s="31"/>
      <c r="B49" s="34" t="s">
        <v>55</v>
      </c>
      <c r="C49" s="34" t="s">
        <v>30</v>
      </c>
      <c r="D49" s="34">
        <f t="shared" si="7"/>
        <v>1915</v>
      </c>
      <c r="E49" s="34">
        <f t="shared" si="7"/>
        <v>74.41</v>
      </c>
      <c r="F49" s="34">
        <f t="shared" si="7"/>
        <v>65.718999999999994</v>
      </c>
      <c r="G49" s="34">
        <f t="shared" si="7"/>
        <v>236.58999999999997</v>
      </c>
      <c r="H49" s="168">
        <f t="shared" si="7"/>
        <v>1845.3</v>
      </c>
      <c r="I49" s="168"/>
      <c r="J49" s="34">
        <f t="shared" si="8"/>
        <v>0.90500000000000003</v>
      </c>
      <c r="K49" s="34">
        <f t="shared" si="8"/>
        <v>40.281999999999996</v>
      </c>
      <c r="L49" s="44">
        <f t="shared" si="8"/>
        <v>493.10680000000002</v>
      </c>
      <c r="M49" s="34">
        <f t="shared" si="8"/>
        <v>0</v>
      </c>
      <c r="N49" s="34">
        <f t="shared" si="8"/>
        <v>764</v>
      </c>
      <c r="O49" s="34">
        <f t="shared" si="8"/>
        <v>1143.31</v>
      </c>
      <c r="P49" s="34">
        <f t="shared" si="8"/>
        <v>257.14999999999998</v>
      </c>
      <c r="Q49" s="34">
        <f t="shared" si="8"/>
        <v>14.46</v>
      </c>
      <c r="R49"/>
    </row>
    <row r="50" spans="1:18" ht="25.35" customHeight="1" x14ac:dyDescent="0.35">
      <c r="A50" s="171" t="s">
        <v>56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14"/>
      <c r="R50"/>
    </row>
    <row r="51" spans="1:18" ht="22.35" customHeight="1" x14ac:dyDescent="0.35">
      <c r="A51" s="171" t="s">
        <v>57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14"/>
    </row>
    <row r="52" spans="1:18" ht="20.85" customHeight="1" x14ac:dyDescent="0.35">
      <c r="A52" s="171" t="s">
        <v>58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6"/>
    </row>
    <row r="53" spans="1:18" ht="15.6" customHeight="1" x14ac:dyDescent="0.25">
      <c r="A53" s="131"/>
      <c r="B53" s="131"/>
      <c r="C53" s="131"/>
      <c r="D53" s="131"/>
      <c r="E53" s="131"/>
      <c r="F53" s="132"/>
      <c r="G53" s="203"/>
      <c r="H53" s="203"/>
      <c r="I53" s="132"/>
      <c r="J53" s="131"/>
      <c r="K53" s="131"/>
      <c r="L53" s="131"/>
      <c r="M53" s="131"/>
      <c r="N53" s="131"/>
      <c r="O53" s="131"/>
      <c r="P53" s="131"/>
    </row>
  </sheetData>
  <sheetProtection selectLockedCells="1" selectUnlockedCells="1"/>
  <mergeCells count="58">
    <mergeCell ref="A52:P52"/>
    <mergeCell ref="G53:H53"/>
    <mergeCell ref="H46:I46"/>
    <mergeCell ref="H47:I47"/>
    <mergeCell ref="H48:I48"/>
    <mergeCell ref="H49:I49"/>
    <mergeCell ref="A50:P50"/>
    <mergeCell ref="A51:P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B24:B25"/>
    <mergeCell ref="H24:I24"/>
    <mergeCell ref="H25:I25"/>
    <mergeCell ref="B26:B27"/>
    <mergeCell ref="H26:I26"/>
    <mergeCell ref="H27:I27"/>
    <mergeCell ref="H18:I18"/>
    <mergeCell ref="H19:I19"/>
    <mergeCell ref="H20:I20"/>
    <mergeCell ref="H21:I21"/>
    <mergeCell ref="H22:I22"/>
    <mergeCell ref="H23:I23"/>
    <mergeCell ref="B13:B14"/>
    <mergeCell ref="H13:I13"/>
    <mergeCell ref="H14:I14"/>
    <mergeCell ref="H15:I15"/>
    <mergeCell ref="H16:I16"/>
    <mergeCell ref="H17:I17"/>
    <mergeCell ref="J7:M7"/>
    <mergeCell ref="N7:Q7"/>
    <mergeCell ref="H9:I9"/>
    <mergeCell ref="H10:I10"/>
    <mergeCell ref="H11:I11"/>
    <mergeCell ref="H12:I12"/>
    <mergeCell ref="E2:I2"/>
    <mergeCell ref="E6:H6"/>
    <mergeCell ref="A7:A8"/>
    <mergeCell ref="B7:B8"/>
    <mergeCell ref="C7:C8"/>
    <mergeCell ref="D7:D8"/>
    <mergeCell ref="E7:G7"/>
    <mergeCell ref="H7:I8"/>
  </mergeCells>
  <pageMargins left="0.6694444444444444" right="0.6694444444444444" top="0.74791666666666667" bottom="0.74791666666666667" header="0.51180555555555551" footer="0.51180555555555551"/>
  <pageSetup paperSize="9" scale="36" firstPageNumber="0" orientation="landscape" horizontalDpi="300" verticalDpi="300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8"/>
  <sheetViews>
    <sheetView view="pageBreakPreview" topLeftCell="A19" zoomScale="50" zoomScaleNormal="65" zoomScaleSheetLayoutView="50" workbookViewId="0">
      <selection activeCell="E17" sqref="E17"/>
    </sheetView>
  </sheetViews>
  <sheetFormatPr defaultColWidth="9.42578125" defaultRowHeight="15.6" customHeight="1" x14ac:dyDescent="0.25"/>
  <cols>
    <col min="1" max="1" width="15.85546875" style="1" customWidth="1"/>
    <col min="2" max="2" width="57" style="1" customWidth="1"/>
    <col min="3" max="3" width="21.85546875" style="1" customWidth="1"/>
    <col min="4" max="4" width="19.5703125" style="1" customWidth="1"/>
    <col min="5" max="5" width="17.28515625" style="1" customWidth="1"/>
    <col min="6" max="6" width="15.28515625" style="1" customWidth="1"/>
    <col min="7" max="7" width="15.85546875" style="1" customWidth="1"/>
    <col min="8" max="8" width="9.42578125" style="1"/>
    <col min="9" max="9" width="14.7109375" style="1" customWidth="1"/>
    <col min="10" max="11" width="19.85546875" style="1" customWidth="1"/>
    <col min="12" max="12" width="21" style="1" customWidth="1"/>
    <col min="13" max="14" width="17.85546875" style="1" customWidth="1"/>
    <col min="15" max="15" width="17.28515625" style="1" customWidth="1"/>
    <col min="16" max="16" width="17" style="1" customWidth="1"/>
    <col min="17" max="17" width="18.140625" style="1" customWidth="1"/>
    <col min="18" max="18" width="0" style="1" hidden="1" customWidth="1"/>
    <col min="19" max="16384" width="9.42578125" style="1"/>
  </cols>
  <sheetData>
    <row r="2" spans="1:18" ht="33.6" customHeight="1" x14ac:dyDescent="0.5">
      <c r="A2" s="49"/>
      <c r="B2" s="49" t="s">
        <v>0</v>
      </c>
      <c r="C2" s="49"/>
      <c r="D2" s="49"/>
      <c r="E2" s="147" t="s">
        <v>137</v>
      </c>
      <c r="F2" s="147"/>
      <c r="G2" s="147"/>
      <c r="H2" s="147"/>
      <c r="I2" s="147"/>
      <c r="J2" s="50"/>
      <c r="K2" s="50"/>
      <c r="O2"/>
      <c r="P2"/>
    </row>
    <row r="3" spans="1:18" ht="25.35" customHeight="1" x14ac:dyDescent="0.4">
      <c r="A3" s="7" t="s">
        <v>138</v>
      </c>
      <c r="B3" s="7"/>
      <c r="C3" s="148"/>
      <c r="D3" s="98"/>
      <c r="E3" s="98"/>
      <c r="F3" s="98"/>
      <c r="G3" s="149"/>
      <c r="H3" s="149"/>
      <c r="I3" s="149"/>
      <c r="J3" s="98"/>
      <c r="K3" s="98"/>
      <c r="L3" s="98"/>
      <c r="M3" s="98"/>
      <c r="N3" s="98"/>
      <c r="O3" s="98"/>
      <c r="P3" s="98"/>
      <c r="Q3" s="98"/>
    </row>
    <row r="4" spans="1:18" ht="29.85" customHeight="1" x14ac:dyDescent="0.4">
      <c r="A4" s="7" t="s">
        <v>3</v>
      </c>
      <c r="B4" s="7"/>
      <c r="C4" s="148"/>
      <c r="D4" s="99"/>
      <c r="E4" s="99"/>
      <c r="F4" s="99"/>
      <c r="G4" s="99"/>
      <c r="H4" s="99"/>
      <c r="I4" s="99"/>
      <c r="J4" s="150"/>
      <c r="K4" s="150"/>
      <c r="L4" s="99"/>
      <c r="M4" s="99"/>
      <c r="N4" s="99"/>
      <c r="O4" s="99"/>
      <c r="P4" s="99"/>
      <c r="Q4" s="99"/>
    </row>
    <row r="5" spans="1:18" ht="23.1" customHeight="1" x14ac:dyDescent="0.4">
      <c r="A5" s="12" t="s">
        <v>60</v>
      </c>
      <c r="B5" s="12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8" ht="26.85" customHeight="1" x14ac:dyDescent="0.4">
      <c r="A6" s="12" t="s">
        <v>5</v>
      </c>
      <c r="B6" s="12"/>
      <c r="C6" s="99"/>
      <c r="D6" s="99"/>
      <c r="E6" s="151"/>
      <c r="F6" s="151"/>
      <c r="G6" s="151"/>
      <c r="H6" s="99"/>
      <c r="I6" s="99"/>
      <c r="J6" s="99"/>
      <c r="K6" s="99"/>
      <c r="L6" s="151"/>
      <c r="M6" s="151"/>
      <c r="N6" s="151"/>
      <c r="O6" s="151"/>
      <c r="P6" s="151"/>
      <c r="Q6" s="151"/>
    </row>
    <row r="7" spans="1:18" s="153" customFormat="1" ht="28.5" customHeight="1" x14ac:dyDescent="0.35">
      <c r="A7" s="205" t="s">
        <v>6</v>
      </c>
      <c r="B7" s="206" t="s">
        <v>121</v>
      </c>
      <c r="C7" s="214" t="s">
        <v>8</v>
      </c>
      <c r="D7" s="208" t="s">
        <v>139</v>
      </c>
      <c r="E7" s="209" t="s">
        <v>10</v>
      </c>
      <c r="F7" s="209"/>
      <c r="G7" s="209"/>
      <c r="H7" s="210" t="s">
        <v>107</v>
      </c>
      <c r="I7" s="210"/>
      <c r="J7" s="208" t="s">
        <v>12</v>
      </c>
      <c r="K7" s="208"/>
      <c r="L7" s="208"/>
      <c r="M7" s="208"/>
      <c r="N7" s="208" t="s">
        <v>13</v>
      </c>
      <c r="O7" s="208"/>
      <c r="P7" s="208"/>
      <c r="Q7" s="208"/>
      <c r="R7" s="152" t="s">
        <v>140</v>
      </c>
    </row>
    <row r="8" spans="1:18" s="153" customFormat="1" ht="31.35" customHeight="1" x14ac:dyDescent="0.35">
      <c r="A8" s="205"/>
      <c r="B8" s="206" t="s">
        <v>82</v>
      </c>
      <c r="C8" s="214"/>
      <c r="D8" s="208"/>
      <c r="E8" s="135" t="s">
        <v>16</v>
      </c>
      <c r="F8" s="136" t="s">
        <v>17</v>
      </c>
      <c r="G8" s="136" t="s">
        <v>18</v>
      </c>
      <c r="H8" s="210"/>
      <c r="I8" s="210"/>
      <c r="J8" s="136" t="s">
        <v>19</v>
      </c>
      <c r="K8" s="136" t="s">
        <v>20</v>
      </c>
      <c r="L8" s="136" t="s">
        <v>21</v>
      </c>
      <c r="M8" s="154" t="s">
        <v>22</v>
      </c>
      <c r="N8" s="154" t="s">
        <v>23</v>
      </c>
      <c r="O8" s="136" t="s">
        <v>24</v>
      </c>
      <c r="P8" s="136" t="s">
        <v>25</v>
      </c>
      <c r="Q8" s="136" t="s">
        <v>26</v>
      </c>
      <c r="R8" s="152"/>
    </row>
    <row r="9" spans="1:18" s="153" customFormat="1" ht="25.7" customHeight="1" x14ac:dyDescent="0.4">
      <c r="A9" s="121">
        <v>1</v>
      </c>
      <c r="B9" s="121">
        <v>2</v>
      </c>
      <c r="C9" s="121"/>
      <c r="D9" s="121">
        <v>3</v>
      </c>
      <c r="E9" s="121">
        <v>4</v>
      </c>
      <c r="F9" s="139">
        <v>5</v>
      </c>
      <c r="G9" s="140">
        <v>6</v>
      </c>
      <c r="H9" s="215">
        <v>7</v>
      </c>
      <c r="I9" s="215"/>
      <c r="J9" s="141">
        <v>8</v>
      </c>
      <c r="K9" s="141">
        <v>9</v>
      </c>
      <c r="L9" s="139">
        <v>10</v>
      </c>
      <c r="M9" s="139">
        <v>11</v>
      </c>
      <c r="N9" s="139">
        <v>12</v>
      </c>
      <c r="O9" s="139">
        <v>13</v>
      </c>
      <c r="P9" s="139">
        <v>14</v>
      </c>
      <c r="Q9" s="139">
        <v>15</v>
      </c>
      <c r="R9" s="152"/>
    </row>
    <row r="10" spans="1:18" s="153" customFormat="1" ht="27.2" customHeight="1" x14ac:dyDescent="0.4">
      <c r="A10" s="121"/>
      <c r="B10" s="121" t="s">
        <v>27</v>
      </c>
      <c r="C10" s="121"/>
      <c r="D10" s="121"/>
      <c r="E10" s="121"/>
      <c r="F10" s="139"/>
      <c r="G10" s="140"/>
      <c r="H10" s="215"/>
      <c r="I10" s="215"/>
      <c r="J10" s="141"/>
      <c r="K10" s="141"/>
      <c r="L10" s="139"/>
      <c r="M10" s="139"/>
      <c r="N10" s="139"/>
      <c r="O10" s="139"/>
      <c r="P10" s="139"/>
      <c r="Q10" s="139"/>
      <c r="R10" s="152"/>
    </row>
    <row r="11" spans="1:18" s="153" customFormat="1" ht="31.35" customHeight="1" x14ac:dyDescent="0.35">
      <c r="A11" s="31">
        <v>209</v>
      </c>
      <c r="B11" s="31" t="s">
        <v>141</v>
      </c>
      <c r="C11" s="31" t="s">
        <v>29</v>
      </c>
      <c r="D11" s="79" t="s">
        <v>65</v>
      </c>
      <c r="E11" s="31">
        <v>5.08</v>
      </c>
      <c r="F11" s="80">
        <v>4.5999999999999996</v>
      </c>
      <c r="G11" s="81">
        <v>0.28000000000000003</v>
      </c>
      <c r="H11" s="167">
        <v>63</v>
      </c>
      <c r="I11" s="167"/>
      <c r="J11" s="82">
        <v>0.03</v>
      </c>
      <c r="K11" s="82">
        <v>0</v>
      </c>
      <c r="L11" s="80">
        <v>100</v>
      </c>
      <c r="M11" s="80">
        <v>0</v>
      </c>
      <c r="N11" s="80">
        <v>22</v>
      </c>
      <c r="O11" s="80">
        <v>76.8</v>
      </c>
      <c r="P11" s="80">
        <v>4.8</v>
      </c>
      <c r="Q11" s="80">
        <v>1</v>
      </c>
      <c r="R11" s="152"/>
    </row>
    <row r="12" spans="1:18" s="153" customFormat="1" ht="31.35" customHeight="1" x14ac:dyDescent="0.4">
      <c r="A12" s="31"/>
      <c r="B12" s="31"/>
      <c r="C12" s="34" t="s">
        <v>30</v>
      </c>
      <c r="D12" s="79" t="s">
        <v>65</v>
      </c>
      <c r="E12" s="31">
        <v>5.08</v>
      </c>
      <c r="F12" s="80">
        <v>4.5999999999999996</v>
      </c>
      <c r="G12" s="81">
        <v>0.28000000000000003</v>
      </c>
      <c r="H12" s="167">
        <v>63</v>
      </c>
      <c r="I12" s="167"/>
      <c r="J12" s="82">
        <v>0.03</v>
      </c>
      <c r="K12" s="82">
        <v>0</v>
      </c>
      <c r="L12" s="80">
        <v>100</v>
      </c>
      <c r="M12" s="80">
        <v>0</v>
      </c>
      <c r="N12" s="80">
        <v>22</v>
      </c>
      <c r="O12" s="80">
        <v>76.8</v>
      </c>
      <c r="P12" s="80">
        <v>4.8</v>
      </c>
      <c r="Q12" s="80">
        <v>1</v>
      </c>
      <c r="R12" s="152"/>
    </row>
    <row r="13" spans="1:18" s="153" customFormat="1" ht="28.5" customHeight="1" x14ac:dyDescent="0.35">
      <c r="A13" s="31">
        <v>14</v>
      </c>
      <c r="B13" s="31" t="s">
        <v>142</v>
      </c>
      <c r="C13" s="31" t="s">
        <v>29</v>
      </c>
      <c r="D13" s="31">
        <v>10</v>
      </c>
      <c r="E13" s="31">
        <v>0.08</v>
      </c>
      <c r="F13" s="80">
        <v>7.25</v>
      </c>
      <c r="G13" s="36">
        <v>0.13</v>
      </c>
      <c r="H13" s="166">
        <v>66</v>
      </c>
      <c r="I13" s="166"/>
      <c r="J13" s="82">
        <v>0</v>
      </c>
      <c r="K13" s="82">
        <v>0</v>
      </c>
      <c r="L13" s="80">
        <v>40</v>
      </c>
      <c r="M13" s="80">
        <v>0</v>
      </c>
      <c r="N13" s="80">
        <v>2.4</v>
      </c>
      <c r="O13" s="80">
        <v>3</v>
      </c>
      <c r="P13" s="80">
        <v>0</v>
      </c>
      <c r="Q13" s="80">
        <v>0.02</v>
      </c>
      <c r="R13" s="155">
        <v>8.1999999999999993</v>
      </c>
    </row>
    <row r="14" spans="1:18" s="153" customFormat="1" ht="23.85" customHeight="1" x14ac:dyDescent="0.4">
      <c r="A14" s="31"/>
      <c r="B14" s="31"/>
      <c r="C14" s="34" t="s">
        <v>30</v>
      </c>
      <c r="D14" s="31">
        <v>10</v>
      </c>
      <c r="E14" s="31">
        <v>0.08</v>
      </c>
      <c r="F14" s="80">
        <v>7.25</v>
      </c>
      <c r="G14" s="36">
        <v>0.13</v>
      </c>
      <c r="H14" s="166">
        <v>66</v>
      </c>
      <c r="I14" s="166"/>
      <c r="J14" s="82">
        <v>0</v>
      </c>
      <c r="K14" s="82">
        <v>0</v>
      </c>
      <c r="L14" s="80">
        <v>40</v>
      </c>
      <c r="M14" s="80">
        <v>0</v>
      </c>
      <c r="N14" s="80">
        <v>2.4</v>
      </c>
      <c r="O14" s="80">
        <v>3</v>
      </c>
      <c r="P14" s="80">
        <v>0</v>
      </c>
      <c r="Q14" s="80">
        <v>0.02</v>
      </c>
      <c r="R14" s="155"/>
    </row>
    <row r="15" spans="1:18" s="153" customFormat="1" ht="25.35" customHeight="1" x14ac:dyDescent="0.35">
      <c r="A15" s="31">
        <v>175</v>
      </c>
      <c r="B15" s="165" t="s">
        <v>143</v>
      </c>
      <c r="C15" s="31" t="s">
        <v>29</v>
      </c>
      <c r="D15" s="31">
        <v>205</v>
      </c>
      <c r="E15" s="31">
        <v>5.04</v>
      </c>
      <c r="F15" s="31">
        <v>7.05</v>
      </c>
      <c r="G15" s="36">
        <v>32.46</v>
      </c>
      <c r="H15" s="166">
        <v>214.89</v>
      </c>
      <c r="I15" s="166"/>
      <c r="J15" s="37">
        <v>0.09</v>
      </c>
      <c r="K15" s="37">
        <v>0.96</v>
      </c>
      <c r="L15" s="31">
        <v>50.8</v>
      </c>
      <c r="M15" s="31">
        <v>0</v>
      </c>
      <c r="N15" s="31">
        <v>108.18</v>
      </c>
      <c r="O15" s="31">
        <v>137.22</v>
      </c>
      <c r="P15" s="31">
        <v>34.4</v>
      </c>
      <c r="Q15" s="31">
        <v>0.78</v>
      </c>
      <c r="R15" s="155">
        <v>1.9</v>
      </c>
    </row>
    <row r="16" spans="1:18" s="153" customFormat="1" ht="25.35" customHeight="1" x14ac:dyDescent="0.4">
      <c r="A16" s="31"/>
      <c r="B16" s="165"/>
      <c r="C16" s="34" t="s">
        <v>30</v>
      </c>
      <c r="D16" s="31">
        <v>205</v>
      </c>
      <c r="E16" s="31">
        <v>5.04</v>
      </c>
      <c r="F16" s="31">
        <v>7.05</v>
      </c>
      <c r="G16" s="36">
        <v>32.46</v>
      </c>
      <c r="H16" s="166">
        <v>214.89</v>
      </c>
      <c r="I16" s="166"/>
      <c r="J16" s="37">
        <v>0.09</v>
      </c>
      <c r="K16" s="37">
        <v>0.96</v>
      </c>
      <c r="L16" s="31">
        <v>50.8</v>
      </c>
      <c r="M16" s="31">
        <v>0</v>
      </c>
      <c r="N16" s="31">
        <v>108.18</v>
      </c>
      <c r="O16" s="31">
        <v>137.22</v>
      </c>
      <c r="P16" s="31">
        <v>34.4</v>
      </c>
      <c r="Q16" s="31">
        <v>0.78</v>
      </c>
      <c r="R16" s="155"/>
    </row>
    <row r="17" spans="1:18" s="153" customFormat="1" ht="29.85" customHeight="1" x14ac:dyDescent="0.35">
      <c r="A17" s="31" t="s">
        <v>144</v>
      </c>
      <c r="B17" s="31" t="s">
        <v>145</v>
      </c>
      <c r="C17" s="31" t="s">
        <v>29</v>
      </c>
      <c r="D17" s="31">
        <v>215</v>
      </c>
      <c r="E17" s="31">
        <v>3.04</v>
      </c>
      <c r="F17" s="31">
        <v>2.66</v>
      </c>
      <c r="G17" s="36">
        <v>9.23</v>
      </c>
      <c r="H17" s="166">
        <v>73</v>
      </c>
      <c r="I17" s="166"/>
      <c r="J17" s="37">
        <v>4.3999999999999997E-2</v>
      </c>
      <c r="K17" s="37">
        <v>1.3</v>
      </c>
      <c r="L17" s="31">
        <v>20</v>
      </c>
      <c r="M17" s="31">
        <v>0</v>
      </c>
      <c r="N17" s="31">
        <v>125.8</v>
      </c>
      <c r="O17" s="31">
        <v>90</v>
      </c>
      <c r="P17" s="31">
        <v>14</v>
      </c>
      <c r="Q17" s="31">
        <v>0.13</v>
      </c>
      <c r="R17" s="156">
        <v>13.01</v>
      </c>
    </row>
    <row r="18" spans="1:18" s="153" customFormat="1" ht="25.35" customHeight="1" x14ac:dyDescent="0.4">
      <c r="A18" s="31"/>
      <c r="B18" s="31"/>
      <c r="C18" s="34" t="s">
        <v>30</v>
      </c>
      <c r="D18" s="31">
        <v>215</v>
      </c>
      <c r="E18" s="31">
        <v>3.16</v>
      </c>
      <c r="F18" s="31">
        <v>2.67</v>
      </c>
      <c r="G18" s="36">
        <v>9.23</v>
      </c>
      <c r="H18" s="166">
        <v>73</v>
      </c>
      <c r="I18" s="166"/>
      <c r="J18" s="37">
        <v>4.3999999999999997E-2</v>
      </c>
      <c r="K18" s="37">
        <v>1.3</v>
      </c>
      <c r="L18" s="31">
        <v>20</v>
      </c>
      <c r="M18" s="31">
        <v>0</v>
      </c>
      <c r="N18" s="31">
        <v>125.8</v>
      </c>
      <c r="O18" s="31">
        <v>90</v>
      </c>
      <c r="P18" s="31">
        <v>14</v>
      </c>
      <c r="Q18" s="31">
        <v>0.13</v>
      </c>
      <c r="R18" s="156"/>
    </row>
    <row r="19" spans="1:18" s="153" customFormat="1" ht="28.5" customHeight="1" x14ac:dyDescent="0.35">
      <c r="A19" s="31" t="s">
        <v>88</v>
      </c>
      <c r="B19" s="31" t="s">
        <v>37</v>
      </c>
      <c r="C19" s="31" t="s">
        <v>29</v>
      </c>
      <c r="D19" s="31">
        <v>30</v>
      </c>
      <c r="E19" s="31">
        <v>1.9</v>
      </c>
      <c r="F19" s="31">
        <v>0.93</v>
      </c>
      <c r="G19" s="36">
        <v>13.1</v>
      </c>
      <c r="H19" s="167">
        <v>68.400000000000006</v>
      </c>
      <c r="I19" s="167"/>
      <c r="J19" s="37">
        <v>3.3000000000000002E-2</v>
      </c>
      <c r="K19" s="37">
        <v>0</v>
      </c>
      <c r="L19" s="31">
        <v>3.0000000000000001E-3</v>
      </c>
      <c r="M19" s="31">
        <v>0</v>
      </c>
      <c r="N19" s="31">
        <v>5.7</v>
      </c>
      <c r="O19" s="31">
        <v>19.5</v>
      </c>
      <c r="P19" s="31">
        <v>3.9</v>
      </c>
      <c r="Q19" s="31">
        <v>0.36</v>
      </c>
      <c r="R19" s="156"/>
    </row>
    <row r="20" spans="1:18" s="153" customFormat="1" ht="28.35" customHeight="1" x14ac:dyDescent="0.4">
      <c r="A20" s="31"/>
      <c r="B20" s="31"/>
      <c r="C20" s="34" t="s">
        <v>30</v>
      </c>
      <c r="D20" s="31">
        <v>80</v>
      </c>
      <c r="E20" s="31">
        <v>5.0599999999999996</v>
      </c>
      <c r="F20" s="31">
        <v>2.48</v>
      </c>
      <c r="G20" s="36">
        <v>35</v>
      </c>
      <c r="H20" s="167">
        <v>182.4</v>
      </c>
      <c r="I20" s="167"/>
      <c r="J20" s="37">
        <v>8.7999999999999995E-2</v>
      </c>
      <c r="K20" s="37">
        <v>0</v>
      </c>
      <c r="L20" s="31">
        <v>8.0000000000000002E-3</v>
      </c>
      <c r="M20" s="31">
        <v>0</v>
      </c>
      <c r="N20" s="31">
        <v>15.2</v>
      </c>
      <c r="O20" s="31">
        <v>52</v>
      </c>
      <c r="P20" s="31">
        <v>10.4</v>
      </c>
      <c r="Q20" s="31">
        <v>0.96</v>
      </c>
      <c r="R20" s="156"/>
    </row>
    <row r="21" spans="1:18" s="153" customFormat="1" ht="26.85" customHeight="1" x14ac:dyDescent="0.4">
      <c r="A21" s="31"/>
      <c r="B21" s="34" t="s">
        <v>38</v>
      </c>
      <c r="C21" s="31" t="s">
        <v>29</v>
      </c>
      <c r="D21" s="34">
        <f t="shared" ref="D21:H22" si="0">D11+D13+D15+D17+D19</f>
        <v>500</v>
      </c>
      <c r="E21" s="34">
        <f t="shared" si="0"/>
        <v>15.139999999999999</v>
      </c>
      <c r="F21" s="34">
        <f t="shared" si="0"/>
        <v>22.49</v>
      </c>
      <c r="G21" s="34">
        <f t="shared" si="0"/>
        <v>55.199999999999996</v>
      </c>
      <c r="H21" s="168">
        <f t="shared" si="0"/>
        <v>485.28999999999996</v>
      </c>
      <c r="I21" s="168"/>
      <c r="J21" s="34">
        <f t="shared" ref="J21:Q22" si="1">J11+J13+J15+J17+J19</f>
        <v>0.19699999999999998</v>
      </c>
      <c r="K21" s="34">
        <f t="shared" si="1"/>
        <v>2.2599999999999998</v>
      </c>
      <c r="L21" s="44">
        <f t="shared" si="1"/>
        <v>210.803</v>
      </c>
      <c r="M21" s="34">
        <f t="shared" si="1"/>
        <v>0</v>
      </c>
      <c r="N21" s="34">
        <f t="shared" si="1"/>
        <v>264.08</v>
      </c>
      <c r="O21" s="34">
        <f t="shared" si="1"/>
        <v>326.52</v>
      </c>
      <c r="P21" s="34">
        <f t="shared" si="1"/>
        <v>57.099999999999994</v>
      </c>
      <c r="Q21" s="34">
        <f t="shared" si="1"/>
        <v>2.29</v>
      </c>
      <c r="R21" s="156"/>
    </row>
    <row r="22" spans="1:18" s="153" customFormat="1" ht="26.85" customHeight="1" x14ac:dyDescent="0.4">
      <c r="A22" s="31"/>
      <c r="B22" s="34" t="s">
        <v>38</v>
      </c>
      <c r="C22" s="34" t="s">
        <v>30</v>
      </c>
      <c r="D22" s="34">
        <f t="shared" si="0"/>
        <v>550</v>
      </c>
      <c r="E22" s="34">
        <f t="shared" si="0"/>
        <v>18.419999999999998</v>
      </c>
      <c r="F22" s="34">
        <f t="shared" si="0"/>
        <v>24.05</v>
      </c>
      <c r="G22" s="34">
        <f t="shared" si="0"/>
        <v>77.099999999999994</v>
      </c>
      <c r="H22" s="168">
        <f t="shared" si="0"/>
        <v>599.29</v>
      </c>
      <c r="I22" s="168"/>
      <c r="J22" s="34">
        <f t="shared" si="1"/>
        <v>0.252</v>
      </c>
      <c r="K22" s="34">
        <f t="shared" si="1"/>
        <v>2.2599999999999998</v>
      </c>
      <c r="L22" s="44">
        <f t="shared" si="1"/>
        <v>210.80800000000002</v>
      </c>
      <c r="M22" s="34">
        <f t="shared" si="1"/>
        <v>0</v>
      </c>
      <c r="N22" s="34">
        <f t="shared" si="1"/>
        <v>273.58</v>
      </c>
      <c r="O22" s="34">
        <f t="shared" si="1"/>
        <v>359.02</v>
      </c>
      <c r="P22" s="34">
        <f t="shared" si="1"/>
        <v>63.599999999999994</v>
      </c>
      <c r="Q22" s="34">
        <f t="shared" si="1"/>
        <v>2.89</v>
      </c>
      <c r="R22" s="156"/>
    </row>
    <row r="23" spans="1:18" s="153" customFormat="1" ht="27.2" customHeight="1" x14ac:dyDescent="0.4">
      <c r="A23" s="31"/>
      <c r="B23" s="34" t="s">
        <v>39</v>
      </c>
      <c r="C23" s="34"/>
      <c r="D23" s="31"/>
      <c r="E23" s="34"/>
      <c r="F23" s="34"/>
      <c r="G23" s="87"/>
      <c r="H23" s="182"/>
      <c r="I23" s="182"/>
      <c r="J23" s="88"/>
      <c r="K23" s="88"/>
      <c r="L23" s="34"/>
      <c r="M23" s="34"/>
      <c r="N23" s="34"/>
      <c r="O23" s="34"/>
      <c r="P23" s="34"/>
      <c r="Q23" s="34"/>
      <c r="R23" s="155">
        <v>4.41</v>
      </c>
    </row>
    <row r="24" spans="1:18" s="153" customFormat="1" ht="28.35" customHeight="1" x14ac:dyDescent="0.35">
      <c r="A24" s="31">
        <v>63</v>
      </c>
      <c r="B24" s="39" t="s">
        <v>146</v>
      </c>
      <c r="C24" s="31" t="s">
        <v>29</v>
      </c>
      <c r="D24" s="31">
        <v>60</v>
      </c>
      <c r="E24" s="31">
        <v>1.02</v>
      </c>
      <c r="F24" s="31">
        <v>0.84</v>
      </c>
      <c r="G24" s="36">
        <v>9.9</v>
      </c>
      <c r="H24" s="166">
        <v>51.18</v>
      </c>
      <c r="I24" s="166"/>
      <c r="J24" s="37">
        <v>5.4000000000000003E-3</v>
      </c>
      <c r="K24" s="37">
        <v>1.1400000000000001</v>
      </c>
      <c r="L24" s="31">
        <v>0</v>
      </c>
      <c r="M24" s="31">
        <v>0</v>
      </c>
      <c r="N24" s="31">
        <v>24.84</v>
      </c>
      <c r="O24" s="31">
        <v>38</v>
      </c>
      <c r="P24" s="31">
        <v>26.58</v>
      </c>
      <c r="Q24" s="31">
        <v>0.60000000000000009</v>
      </c>
      <c r="R24" s="155"/>
    </row>
    <row r="25" spans="1:18" s="153" customFormat="1" ht="28.35" customHeight="1" x14ac:dyDescent="0.4">
      <c r="A25" s="31"/>
      <c r="B25" s="40"/>
      <c r="C25" s="34" t="s">
        <v>30</v>
      </c>
      <c r="D25" s="31">
        <v>100</v>
      </c>
      <c r="E25" s="31">
        <v>1.7000000000000002</v>
      </c>
      <c r="F25" s="31">
        <v>1.38</v>
      </c>
      <c r="G25" s="36">
        <v>16.5</v>
      </c>
      <c r="H25" s="166">
        <v>85.3</v>
      </c>
      <c r="I25" s="166"/>
      <c r="J25" s="37">
        <v>9.0000000000000011E-3</v>
      </c>
      <c r="K25" s="37">
        <v>1.9</v>
      </c>
      <c r="L25" s="31">
        <v>0</v>
      </c>
      <c r="M25" s="31">
        <v>0</v>
      </c>
      <c r="N25" s="31">
        <v>21.4</v>
      </c>
      <c r="O25" s="31">
        <v>63.4</v>
      </c>
      <c r="P25" s="31">
        <v>44.3</v>
      </c>
      <c r="Q25" s="31">
        <v>1</v>
      </c>
      <c r="R25" s="156">
        <v>4.41</v>
      </c>
    </row>
    <row r="26" spans="1:18" s="153" customFormat="1" ht="29.85" customHeight="1" x14ac:dyDescent="0.35">
      <c r="A26" s="31">
        <v>103</v>
      </c>
      <c r="B26" s="165" t="s">
        <v>147</v>
      </c>
      <c r="C26" s="31" t="s">
        <v>29</v>
      </c>
      <c r="D26" s="31">
        <v>252</v>
      </c>
      <c r="E26" s="31">
        <v>2.69</v>
      </c>
      <c r="F26" s="31">
        <v>2.84</v>
      </c>
      <c r="G26" s="36">
        <v>17.46</v>
      </c>
      <c r="H26" s="167">
        <v>118.3</v>
      </c>
      <c r="I26" s="167"/>
      <c r="J26" s="37">
        <v>0.113</v>
      </c>
      <c r="K26" s="37">
        <v>8.25</v>
      </c>
      <c r="L26" s="31">
        <v>0</v>
      </c>
      <c r="M26" s="31">
        <v>0</v>
      </c>
      <c r="N26" s="31">
        <v>29.2</v>
      </c>
      <c r="O26" s="31">
        <v>67.569999999999993</v>
      </c>
      <c r="P26" s="31">
        <v>27.27</v>
      </c>
      <c r="Q26" s="31">
        <v>1.1299999999999999</v>
      </c>
      <c r="R26" s="152"/>
    </row>
    <row r="27" spans="1:18" s="153" customFormat="1" ht="28.35" customHeight="1" x14ac:dyDescent="0.4">
      <c r="A27" s="31"/>
      <c r="B27" s="165"/>
      <c r="C27" s="34" t="s">
        <v>30</v>
      </c>
      <c r="D27" s="31">
        <v>252</v>
      </c>
      <c r="E27" s="31">
        <v>2.69</v>
      </c>
      <c r="F27" s="31">
        <v>2.84</v>
      </c>
      <c r="G27" s="36">
        <v>17.46</v>
      </c>
      <c r="H27" s="167">
        <v>118.3</v>
      </c>
      <c r="I27" s="167"/>
      <c r="J27" s="37">
        <v>0.113</v>
      </c>
      <c r="K27" s="37">
        <v>8.25</v>
      </c>
      <c r="L27" s="31">
        <v>0</v>
      </c>
      <c r="M27" s="31">
        <v>0</v>
      </c>
      <c r="N27" s="31">
        <v>29.2</v>
      </c>
      <c r="O27" s="31">
        <v>67.569999999999993</v>
      </c>
      <c r="P27" s="31">
        <v>27.27</v>
      </c>
      <c r="Q27" s="31">
        <v>1.1299999999999999</v>
      </c>
      <c r="R27" s="152"/>
    </row>
    <row r="28" spans="1:18" s="153" customFormat="1" ht="28.35" customHeight="1" x14ac:dyDescent="0.35">
      <c r="A28" s="31" t="s">
        <v>148</v>
      </c>
      <c r="B28" s="165" t="s">
        <v>149</v>
      </c>
      <c r="C28" s="31" t="s">
        <v>29</v>
      </c>
      <c r="D28" s="31">
        <v>250</v>
      </c>
      <c r="E28" s="31">
        <v>16.100000000000001</v>
      </c>
      <c r="F28" s="31">
        <v>13.15</v>
      </c>
      <c r="G28" s="36">
        <v>18.84</v>
      </c>
      <c r="H28" s="166">
        <v>258</v>
      </c>
      <c r="I28" s="166"/>
      <c r="J28" s="37">
        <v>7.0000000000000007E-2</v>
      </c>
      <c r="K28" s="37">
        <v>0.14499999999999999</v>
      </c>
      <c r="L28" s="31">
        <v>0</v>
      </c>
      <c r="M28" s="31">
        <v>0</v>
      </c>
      <c r="N28" s="31">
        <v>116.9</v>
      </c>
      <c r="O28" s="31">
        <v>169.8</v>
      </c>
      <c r="P28" s="31">
        <v>51.3</v>
      </c>
      <c r="Q28" s="31">
        <v>2.23</v>
      </c>
      <c r="R28" s="155">
        <v>15.76</v>
      </c>
    </row>
    <row r="29" spans="1:18" s="153" customFormat="1" ht="28.35" customHeight="1" x14ac:dyDescent="0.4">
      <c r="A29" s="31"/>
      <c r="B29" s="165"/>
      <c r="C29" s="34" t="s">
        <v>30</v>
      </c>
      <c r="D29" s="31">
        <v>280</v>
      </c>
      <c r="E29" s="31">
        <v>16.38</v>
      </c>
      <c r="F29" s="31">
        <v>13.54</v>
      </c>
      <c r="G29" s="36">
        <v>21.04</v>
      </c>
      <c r="H29" s="166">
        <v>271.5</v>
      </c>
      <c r="I29" s="166"/>
      <c r="J29" s="37">
        <v>7.9000000000000001E-2</v>
      </c>
      <c r="K29" s="37">
        <v>0.16500000000000001</v>
      </c>
      <c r="L29" s="31">
        <v>0</v>
      </c>
      <c r="M29" s="31">
        <v>0</v>
      </c>
      <c r="N29" s="31">
        <v>130.72</v>
      </c>
      <c r="O29" s="31">
        <v>179.78</v>
      </c>
      <c r="P29" s="31">
        <v>56.38</v>
      </c>
      <c r="Q29" s="31">
        <v>2.4300000000000002</v>
      </c>
      <c r="R29" s="155"/>
    </row>
    <row r="30" spans="1:18" s="153" customFormat="1" ht="28.5" customHeight="1" x14ac:dyDescent="0.35">
      <c r="A30" s="31" t="s">
        <v>97</v>
      </c>
      <c r="B30" s="165" t="s">
        <v>98</v>
      </c>
      <c r="C30" s="31" t="s">
        <v>29</v>
      </c>
      <c r="D30" s="31">
        <v>200</v>
      </c>
      <c r="E30" s="31">
        <v>0.65</v>
      </c>
      <c r="F30" s="31">
        <v>8.8999999999999996E-2</v>
      </c>
      <c r="G30" s="36">
        <v>26.8</v>
      </c>
      <c r="H30" s="166">
        <v>110.6</v>
      </c>
      <c r="I30" s="166"/>
      <c r="J30" s="37">
        <v>1.6E-2</v>
      </c>
      <c r="K30" s="37">
        <v>0.72</v>
      </c>
      <c r="L30" s="31">
        <v>0</v>
      </c>
      <c r="M30" s="31">
        <v>0</v>
      </c>
      <c r="N30" s="31">
        <v>31.9</v>
      </c>
      <c r="O30" s="31">
        <v>22.97</v>
      </c>
      <c r="P30" s="31">
        <v>17.13</v>
      </c>
      <c r="Q30" s="31">
        <v>0.68</v>
      </c>
      <c r="R30" s="155">
        <v>8.9499999999999993</v>
      </c>
    </row>
    <row r="31" spans="1:18" s="153" customFormat="1" ht="25.7" customHeight="1" x14ac:dyDescent="0.4">
      <c r="A31" s="31"/>
      <c r="B31" s="165"/>
      <c r="C31" s="34" t="s">
        <v>30</v>
      </c>
      <c r="D31" s="31">
        <v>200</v>
      </c>
      <c r="E31" s="31">
        <v>0.65</v>
      </c>
      <c r="F31" s="31">
        <v>8.8999999999999996E-2</v>
      </c>
      <c r="G31" s="36">
        <v>26.8</v>
      </c>
      <c r="H31" s="166">
        <v>110.6</v>
      </c>
      <c r="I31" s="166"/>
      <c r="J31" s="37">
        <v>1.6E-2</v>
      </c>
      <c r="K31" s="37">
        <v>0.72</v>
      </c>
      <c r="L31" s="31">
        <v>0</v>
      </c>
      <c r="M31" s="31">
        <v>0</v>
      </c>
      <c r="N31" s="31">
        <v>31.9</v>
      </c>
      <c r="O31" s="31">
        <v>22.97</v>
      </c>
      <c r="P31" s="31">
        <v>17.13</v>
      </c>
      <c r="Q31" s="31">
        <v>0.68</v>
      </c>
      <c r="R31" s="155"/>
    </row>
    <row r="32" spans="1:18" s="153" customFormat="1" ht="25.35" customHeight="1" x14ac:dyDescent="0.35">
      <c r="A32" s="31" t="s">
        <v>47</v>
      </c>
      <c r="B32" s="31" t="s">
        <v>48</v>
      </c>
      <c r="C32" s="31" t="s">
        <v>29</v>
      </c>
      <c r="D32" s="31">
        <v>50</v>
      </c>
      <c r="E32" s="31">
        <v>3.35</v>
      </c>
      <c r="F32" s="31">
        <v>0.5</v>
      </c>
      <c r="G32" s="36">
        <v>22.65</v>
      </c>
      <c r="H32" s="166">
        <v>108.5</v>
      </c>
      <c r="I32" s="166"/>
      <c r="J32" s="37">
        <v>5.5E-2</v>
      </c>
      <c r="K32" s="37">
        <v>0</v>
      </c>
      <c r="L32" s="31">
        <v>0</v>
      </c>
      <c r="M32" s="31">
        <v>0</v>
      </c>
      <c r="N32" s="31">
        <v>10</v>
      </c>
      <c r="O32" s="31">
        <v>32.5</v>
      </c>
      <c r="P32" s="31">
        <v>7</v>
      </c>
      <c r="Q32" s="31">
        <v>0.55000000000000004</v>
      </c>
      <c r="R32" s="155">
        <v>4.09</v>
      </c>
    </row>
    <row r="33" spans="1:18" s="153" customFormat="1" ht="25.35" customHeight="1" x14ac:dyDescent="0.4">
      <c r="A33" s="31"/>
      <c r="B33" s="31"/>
      <c r="C33" s="34" t="s">
        <v>30</v>
      </c>
      <c r="D33" s="31">
        <v>60</v>
      </c>
      <c r="E33" s="31">
        <v>4.0199999999999996</v>
      </c>
      <c r="F33" s="31">
        <v>0.60000000000000009</v>
      </c>
      <c r="G33" s="36">
        <v>27.18</v>
      </c>
      <c r="H33" s="166">
        <v>130.19999999999999</v>
      </c>
      <c r="I33" s="166"/>
      <c r="J33" s="37">
        <v>6.6000000000000003E-2</v>
      </c>
      <c r="K33" s="37">
        <v>0</v>
      </c>
      <c r="L33" s="31">
        <v>0</v>
      </c>
      <c r="M33" s="31">
        <v>0</v>
      </c>
      <c r="N33" s="31">
        <v>12</v>
      </c>
      <c r="O33" s="31">
        <v>39</v>
      </c>
      <c r="P33" s="31">
        <v>8.4</v>
      </c>
      <c r="Q33" s="31">
        <v>0.66</v>
      </c>
      <c r="R33" s="155"/>
    </row>
    <row r="34" spans="1:18" s="153" customFormat="1" ht="25.7" customHeight="1" x14ac:dyDescent="0.35">
      <c r="A34" s="31" t="s">
        <v>49</v>
      </c>
      <c r="B34" s="31" t="s">
        <v>50</v>
      </c>
      <c r="C34" s="31" t="s">
        <v>29</v>
      </c>
      <c r="D34" s="31">
        <v>60</v>
      </c>
      <c r="E34" s="31">
        <v>4.62</v>
      </c>
      <c r="F34" s="31">
        <v>0.84</v>
      </c>
      <c r="G34" s="36">
        <v>22.62</v>
      </c>
      <c r="H34" s="166">
        <v>120.6</v>
      </c>
      <c r="I34" s="166"/>
      <c r="J34" s="37">
        <v>0.12</v>
      </c>
      <c r="K34" s="37">
        <v>0</v>
      </c>
      <c r="L34" s="31">
        <v>1.8000000000000002E-3</v>
      </c>
      <c r="M34" s="31">
        <v>0</v>
      </c>
      <c r="N34" s="31">
        <v>19.8</v>
      </c>
      <c r="O34" s="31">
        <v>116.4</v>
      </c>
      <c r="P34" s="31">
        <v>34.200000000000003</v>
      </c>
      <c r="Q34" s="31">
        <v>2.7</v>
      </c>
      <c r="R34" s="155">
        <v>1.32</v>
      </c>
    </row>
    <row r="35" spans="1:18" s="153" customFormat="1" ht="28.35" customHeight="1" x14ac:dyDescent="0.4">
      <c r="A35" s="31"/>
      <c r="B35" s="31"/>
      <c r="C35" s="34" t="s">
        <v>30</v>
      </c>
      <c r="D35" s="31">
        <v>60</v>
      </c>
      <c r="E35" s="31">
        <v>4.62</v>
      </c>
      <c r="F35" s="31">
        <v>0.84</v>
      </c>
      <c r="G35" s="36">
        <v>22.62</v>
      </c>
      <c r="H35" s="166">
        <v>120.6</v>
      </c>
      <c r="I35" s="166"/>
      <c r="J35" s="37">
        <v>0.12</v>
      </c>
      <c r="K35" s="37">
        <v>0</v>
      </c>
      <c r="L35" s="31">
        <v>1.8000000000000002E-3</v>
      </c>
      <c r="M35" s="31">
        <v>0</v>
      </c>
      <c r="N35" s="31">
        <v>19.8</v>
      </c>
      <c r="O35" s="31">
        <v>116.4</v>
      </c>
      <c r="P35" s="31">
        <v>34.200000000000003</v>
      </c>
      <c r="Q35" s="31">
        <v>2.7</v>
      </c>
      <c r="R35" s="155"/>
    </row>
    <row r="36" spans="1:18" s="153" customFormat="1" ht="27.2" customHeight="1" x14ac:dyDescent="0.4">
      <c r="A36" s="31"/>
      <c r="B36" s="34" t="s">
        <v>38</v>
      </c>
      <c r="C36" s="31" t="s">
        <v>29</v>
      </c>
      <c r="D36" s="34">
        <f t="shared" ref="D36:H37" si="2">D24+D26+D28+D30+D32+D34</f>
        <v>872</v>
      </c>
      <c r="E36" s="34">
        <f t="shared" si="2"/>
        <v>28.430000000000003</v>
      </c>
      <c r="F36" s="34">
        <f t="shared" si="2"/>
        <v>18.258999999999997</v>
      </c>
      <c r="G36" s="34">
        <f t="shared" si="2"/>
        <v>118.27000000000001</v>
      </c>
      <c r="H36" s="168">
        <f t="shared" si="2"/>
        <v>767.18000000000006</v>
      </c>
      <c r="I36" s="168"/>
      <c r="J36" s="34">
        <f t="shared" ref="J36:Q37" si="3">J24+J26+J28+J30+J32+J34</f>
        <v>0.37940000000000002</v>
      </c>
      <c r="K36" s="34">
        <f t="shared" si="3"/>
        <v>10.255000000000001</v>
      </c>
      <c r="L36" s="34">
        <f t="shared" si="3"/>
        <v>1.8000000000000002E-3</v>
      </c>
      <c r="M36" s="34">
        <f t="shared" si="3"/>
        <v>0</v>
      </c>
      <c r="N36" s="34">
        <f t="shared" si="3"/>
        <v>232.64000000000001</v>
      </c>
      <c r="O36" s="34">
        <f t="shared" si="3"/>
        <v>447.24</v>
      </c>
      <c r="P36" s="34">
        <f t="shared" si="3"/>
        <v>163.47999999999996</v>
      </c>
      <c r="Q36" s="34">
        <f t="shared" si="3"/>
        <v>7.89</v>
      </c>
      <c r="R36" s="155"/>
    </row>
    <row r="37" spans="1:18" s="153" customFormat="1" ht="28.5" customHeight="1" x14ac:dyDescent="0.4">
      <c r="A37" s="31"/>
      <c r="B37" s="34" t="s">
        <v>38</v>
      </c>
      <c r="C37" s="34" t="s">
        <v>30</v>
      </c>
      <c r="D37" s="34">
        <f t="shared" si="2"/>
        <v>952</v>
      </c>
      <c r="E37" s="34">
        <f t="shared" si="2"/>
        <v>30.06</v>
      </c>
      <c r="F37" s="34">
        <f t="shared" si="2"/>
        <v>19.288999999999998</v>
      </c>
      <c r="G37" s="34">
        <f t="shared" si="2"/>
        <v>131.6</v>
      </c>
      <c r="H37" s="168">
        <f t="shared" si="2"/>
        <v>836.50000000000011</v>
      </c>
      <c r="I37" s="168"/>
      <c r="J37" s="34">
        <f t="shared" si="3"/>
        <v>0.40300000000000002</v>
      </c>
      <c r="K37" s="34">
        <f t="shared" si="3"/>
        <v>11.035</v>
      </c>
      <c r="L37" s="34">
        <f t="shared" si="3"/>
        <v>1.8000000000000002E-3</v>
      </c>
      <c r="M37" s="34">
        <f t="shared" si="3"/>
        <v>0</v>
      </c>
      <c r="N37" s="34">
        <f t="shared" si="3"/>
        <v>245.02</v>
      </c>
      <c r="O37" s="34">
        <f t="shared" si="3"/>
        <v>489.12</v>
      </c>
      <c r="P37" s="34">
        <f t="shared" si="3"/>
        <v>187.68</v>
      </c>
      <c r="Q37" s="34">
        <f t="shared" si="3"/>
        <v>8.6000000000000014</v>
      </c>
      <c r="R37" s="155"/>
    </row>
    <row r="38" spans="1:18" s="153" customFormat="1" ht="23.85" customHeight="1" x14ac:dyDescent="0.4">
      <c r="A38" s="31"/>
      <c r="B38" s="34" t="s">
        <v>51</v>
      </c>
      <c r="C38" s="34"/>
      <c r="D38" s="34"/>
      <c r="E38" s="34"/>
      <c r="F38" s="34"/>
      <c r="G38" s="87"/>
      <c r="H38" s="168"/>
      <c r="I38" s="168"/>
      <c r="J38" s="88"/>
      <c r="K38" s="88"/>
      <c r="L38" s="34"/>
      <c r="M38" s="34"/>
      <c r="N38" s="34"/>
      <c r="O38" s="34"/>
      <c r="P38" s="34"/>
      <c r="Q38" s="34"/>
      <c r="R38" s="155"/>
    </row>
    <row r="39" spans="1:18" s="153" customFormat="1" ht="23.85" customHeight="1" x14ac:dyDescent="0.35">
      <c r="A39" s="31" t="s">
        <v>150</v>
      </c>
      <c r="B39" s="40" t="s">
        <v>151</v>
      </c>
      <c r="C39" s="31" t="s">
        <v>29</v>
      </c>
      <c r="D39" s="31">
        <v>100</v>
      </c>
      <c r="E39" s="31">
        <v>8.1999999999999993</v>
      </c>
      <c r="F39" s="31">
        <v>29.9</v>
      </c>
      <c r="G39" s="36">
        <v>62</v>
      </c>
      <c r="H39" s="166">
        <v>550</v>
      </c>
      <c r="I39" s="166"/>
      <c r="J39" s="37">
        <v>7.2000000000000008E-2</v>
      </c>
      <c r="K39" s="37">
        <v>0</v>
      </c>
      <c r="L39" s="31">
        <v>52.3</v>
      </c>
      <c r="M39" s="31">
        <v>0</v>
      </c>
      <c r="N39" s="31">
        <v>23.65</v>
      </c>
      <c r="O39" s="31">
        <v>69.2</v>
      </c>
      <c r="P39" s="31">
        <v>11.85</v>
      </c>
      <c r="Q39" s="31">
        <v>1.0569999999999999</v>
      </c>
      <c r="R39" s="155"/>
    </row>
    <row r="40" spans="1:18" s="153" customFormat="1" ht="20.85" customHeight="1" x14ac:dyDescent="0.4">
      <c r="A40" s="31"/>
      <c r="B40" s="40"/>
      <c r="C40" s="34" t="s">
        <v>30</v>
      </c>
      <c r="D40" s="31">
        <v>150</v>
      </c>
      <c r="E40" s="31">
        <v>12.3</v>
      </c>
      <c r="F40" s="31">
        <v>44.85</v>
      </c>
      <c r="G40" s="36">
        <v>93</v>
      </c>
      <c r="H40" s="166">
        <v>825</v>
      </c>
      <c r="I40" s="166"/>
      <c r="J40" s="37">
        <v>0.108</v>
      </c>
      <c r="K40" s="37">
        <v>0</v>
      </c>
      <c r="L40" s="31">
        <v>78.45</v>
      </c>
      <c r="M40" s="31">
        <v>0</v>
      </c>
      <c r="N40" s="31">
        <v>35.479999999999997</v>
      </c>
      <c r="O40" s="31">
        <v>103.8</v>
      </c>
      <c r="P40" s="31">
        <v>17.78</v>
      </c>
      <c r="Q40" s="31">
        <v>1.59</v>
      </c>
      <c r="R40" s="155">
        <v>2.15</v>
      </c>
    </row>
    <row r="41" spans="1:18" s="153" customFormat="1" ht="24.4" customHeight="1" x14ac:dyDescent="0.35">
      <c r="A41" s="31" t="s">
        <v>34</v>
      </c>
      <c r="B41" s="31" t="s">
        <v>35</v>
      </c>
      <c r="C41" s="31" t="s">
        <v>29</v>
      </c>
      <c r="D41" s="31">
        <v>212</v>
      </c>
      <c r="E41" s="31">
        <v>7.0000000000000007E-2</v>
      </c>
      <c r="F41" s="31">
        <v>0.02</v>
      </c>
      <c r="G41" s="36">
        <v>12</v>
      </c>
      <c r="H41" s="170">
        <v>48.5</v>
      </c>
      <c r="I41" s="170"/>
      <c r="J41" s="31">
        <v>0</v>
      </c>
      <c r="K41" s="31">
        <v>0.03</v>
      </c>
      <c r="L41" s="31">
        <v>0</v>
      </c>
      <c r="M41" s="31">
        <v>0</v>
      </c>
      <c r="N41" s="31">
        <v>11.1</v>
      </c>
      <c r="O41" s="31">
        <v>2.8</v>
      </c>
      <c r="P41" s="31">
        <v>1.4</v>
      </c>
      <c r="Q41" s="31">
        <v>0.28000000000000003</v>
      </c>
      <c r="R41" s="155"/>
    </row>
    <row r="42" spans="1:18" s="153" customFormat="1" ht="29.85" customHeight="1" x14ac:dyDescent="0.4">
      <c r="A42" s="31"/>
      <c r="B42" s="31"/>
      <c r="C42" s="34" t="s">
        <v>30</v>
      </c>
      <c r="D42" s="31">
        <v>212</v>
      </c>
      <c r="E42" s="31">
        <v>7.0000000000000007E-2</v>
      </c>
      <c r="F42" s="31">
        <v>0.02</v>
      </c>
      <c r="G42" s="36">
        <v>12</v>
      </c>
      <c r="H42" s="170">
        <v>48.5</v>
      </c>
      <c r="I42" s="170"/>
      <c r="J42" s="31">
        <v>0</v>
      </c>
      <c r="K42" s="31">
        <v>0.03</v>
      </c>
      <c r="L42" s="31">
        <v>0</v>
      </c>
      <c r="M42" s="31">
        <v>0</v>
      </c>
      <c r="N42" s="31">
        <v>11.1</v>
      </c>
      <c r="O42" s="31">
        <v>2.8</v>
      </c>
      <c r="P42" s="31">
        <v>1.4</v>
      </c>
      <c r="Q42" s="31">
        <v>0.28000000000000003</v>
      </c>
      <c r="R42" s="156">
        <v>34.67</v>
      </c>
    </row>
    <row r="43" spans="1:18" s="153" customFormat="1" ht="29.85" customHeight="1" x14ac:dyDescent="0.4">
      <c r="A43" s="31"/>
      <c r="B43" s="34" t="s">
        <v>38</v>
      </c>
      <c r="C43" s="31" t="s">
        <v>29</v>
      </c>
      <c r="D43" s="34">
        <f t="shared" ref="D43:H44" si="4">D39+D41</f>
        <v>312</v>
      </c>
      <c r="E43" s="34">
        <f t="shared" si="4"/>
        <v>8.27</v>
      </c>
      <c r="F43" s="34">
        <f t="shared" si="4"/>
        <v>29.919999999999998</v>
      </c>
      <c r="G43" s="34">
        <f t="shared" si="4"/>
        <v>74</v>
      </c>
      <c r="H43" s="168">
        <f t="shared" si="4"/>
        <v>598.5</v>
      </c>
      <c r="I43" s="168"/>
      <c r="J43" s="34">
        <f t="shared" ref="J43:Q44" si="5">J39+J41</f>
        <v>7.2000000000000008E-2</v>
      </c>
      <c r="K43" s="34">
        <f t="shared" si="5"/>
        <v>0.03</v>
      </c>
      <c r="L43" s="34">
        <f t="shared" si="5"/>
        <v>52.3</v>
      </c>
      <c r="M43" s="34">
        <f t="shared" si="5"/>
        <v>0</v>
      </c>
      <c r="N43" s="34">
        <f t="shared" si="5"/>
        <v>34.75</v>
      </c>
      <c r="O43" s="34">
        <f t="shared" si="5"/>
        <v>72</v>
      </c>
      <c r="P43" s="34">
        <f t="shared" si="5"/>
        <v>13.25</v>
      </c>
      <c r="Q43" s="34">
        <f t="shared" si="5"/>
        <v>1.337</v>
      </c>
      <c r="R43" s="156"/>
    </row>
    <row r="44" spans="1:18" s="153" customFormat="1" ht="32.85" customHeight="1" x14ac:dyDescent="0.4">
      <c r="A44" s="31"/>
      <c r="B44" s="34" t="s">
        <v>38</v>
      </c>
      <c r="C44" s="34" t="s">
        <v>30</v>
      </c>
      <c r="D44" s="34">
        <f t="shared" si="4"/>
        <v>362</v>
      </c>
      <c r="E44" s="34">
        <f t="shared" si="4"/>
        <v>12.370000000000001</v>
      </c>
      <c r="F44" s="34">
        <f t="shared" si="4"/>
        <v>44.870000000000005</v>
      </c>
      <c r="G44" s="34">
        <f t="shared" si="4"/>
        <v>105</v>
      </c>
      <c r="H44" s="168">
        <f t="shared" si="4"/>
        <v>873.5</v>
      </c>
      <c r="I44" s="168"/>
      <c r="J44" s="34">
        <f t="shared" si="5"/>
        <v>0.108</v>
      </c>
      <c r="K44" s="34">
        <f t="shared" si="5"/>
        <v>0.03</v>
      </c>
      <c r="L44" s="34">
        <f t="shared" si="5"/>
        <v>78.45</v>
      </c>
      <c r="M44" s="34">
        <f t="shared" si="5"/>
        <v>0</v>
      </c>
      <c r="N44" s="34">
        <f t="shared" si="5"/>
        <v>46.58</v>
      </c>
      <c r="O44" s="34">
        <f t="shared" si="5"/>
        <v>106.6</v>
      </c>
      <c r="P44" s="34">
        <f t="shared" si="5"/>
        <v>19.18</v>
      </c>
      <c r="Q44" s="34">
        <f t="shared" si="5"/>
        <v>1.87</v>
      </c>
      <c r="R44" s="156"/>
    </row>
    <row r="45" spans="1:18" s="153" customFormat="1" ht="23.25" customHeight="1" x14ac:dyDescent="0.4">
      <c r="A45" s="31"/>
      <c r="B45" s="34"/>
      <c r="C45" s="31"/>
      <c r="D45" s="31"/>
      <c r="E45" s="31"/>
      <c r="F45" s="31"/>
      <c r="G45" s="31"/>
      <c r="H45" s="166"/>
      <c r="I45" s="166"/>
      <c r="J45" s="31"/>
      <c r="K45" s="31"/>
      <c r="L45" s="31"/>
      <c r="M45" s="31"/>
      <c r="N45" s="31"/>
      <c r="O45" s="31"/>
      <c r="P45" s="31"/>
      <c r="Q45" s="31"/>
      <c r="R45" s="152"/>
    </row>
    <row r="46" spans="1:18" s="153" customFormat="1" ht="22.35" customHeight="1" x14ac:dyDescent="0.4">
      <c r="A46" s="31"/>
      <c r="B46" s="34" t="s">
        <v>55</v>
      </c>
      <c r="C46" s="31" t="s">
        <v>29</v>
      </c>
      <c r="D46" s="34">
        <f t="shared" ref="D46:Q46" si="6">D21+D36+D43</f>
        <v>1684</v>
      </c>
      <c r="E46" s="34">
        <f t="shared" si="6"/>
        <v>51.84</v>
      </c>
      <c r="F46" s="34">
        <f t="shared" si="6"/>
        <v>70.668999999999997</v>
      </c>
      <c r="G46" s="34">
        <f t="shared" si="6"/>
        <v>247.47</v>
      </c>
      <c r="H46" s="168">
        <f t="shared" si="6"/>
        <v>1850.97</v>
      </c>
      <c r="I46" s="168">
        <f t="shared" si="6"/>
        <v>0</v>
      </c>
      <c r="J46" s="34">
        <f t="shared" si="6"/>
        <v>0.64840000000000009</v>
      </c>
      <c r="K46" s="34">
        <f t="shared" si="6"/>
        <v>12.545</v>
      </c>
      <c r="L46" s="44">
        <f t="shared" si="6"/>
        <v>263.10480000000001</v>
      </c>
      <c r="M46" s="34">
        <f t="shared" si="6"/>
        <v>0</v>
      </c>
      <c r="N46" s="34">
        <f t="shared" si="6"/>
        <v>531.47</v>
      </c>
      <c r="O46" s="34">
        <f t="shared" si="6"/>
        <v>845.76</v>
      </c>
      <c r="P46" s="34">
        <f t="shared" si="6"/>
        <v>233.82999999999996</v>
      </c>
      <c r="Q46" s="34">
        <f t="shared" si="6"/>
        <v>11.516999999999999</v>
      </c>
      <c r="R46" s="152"/>
    </row>
    <row r="47" spans="1:18" s="153" customFormat="1" ht="31.35" customHeight="1" x14ac:dyDescent="0.4">
      <c r="A47" s="31"/>
      <c r="B47" s="34" t="s">
        <v>55</v>
      </c>
      <c r="C47" s="34" t="s">
        <v>30</v>
      </c>
      <c r="D47" s="34">
        <f t="shared" ref="D47:Q47" si="7">D22+D37+D44</f>
        <v>1864</v>
      </c>
      <c r="E47" s="34">
        <f t="shared" si="7"/>
        <v>60.849999999999994</v>
      </c>
      <c r="F47" s="34">
        <f t="shared" si="7"/>
        <v>88.209000000000003</v>
      </c>
      <c r="G47" s="34">
        <f t="shared" si="7"/>
        <v>313.7</v>
      </c>
      <c r="H47" s="168">
        <f t="shared" si="7"/>
        <v>2309.29</v>
      </c>
      <c r="I47" s="168">
        <f t="shared" si="7"/>
        <v>0</v>
      </c>
      <c r="J47" s="34">
        <f t="shared" si="7"/>
        <v>0.76300000000000001</v>
      </c>
      <c r="K47" s="34">
        <f t="shared" si="7"/>
        <v>13.324999999999999</v>
      </c>
      <c r="L47" s="44">
        <f t="shared" si="7"/>
        <v>289.25980000000004</v>
      </c>
      <c r="M47" s="34">
        <f t="shared" si="7"/>
        <v>0</v>
      </c>
      <c r="N47" s="34">
        <f t="shared" si="7"/>
        <v>565.18000000000006</v>
      </c>
      <c r="O47" s="34">
        <f t="shared" si="7"/>
        <v>954.74</v>
      </c>
      <c r="P47" s="34">
        <f t="shared" si="7"/>
        <v>270.45999999999998</v>
      </c>
      <c r="Q47" s="34">
        <f t="shared" si="7"/>
        <v>13.360000000000003</v>
      </c>
      <c r="R47" s="152"/>
    </row>
    <row r="48" spans="1:18" ht="23.85" customHeight="1" x14ac:dyDescent="0.35">
      <c r="A48" s="171" t="s">
        <v>56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/>
    </row>
    <row r="49" spans="1:17" ht="20.85" customHeight="1" x14ac:dyDescent="0.35">
      <c r="A49" s="171" t="s">
        <v>57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/>
    </row>
    <row r="50" spans="1:17" ht="25.35" customHeight="1" x14ac:dyDescent="0.35">
      <c r="A50" s="171" t="s">
        <v>58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/>
    </row>
    <row r="51" spans="1:17" ht="15.6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15.6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15.6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5.6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5.6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5.6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5.6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5.6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5.6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5.6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5.6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5.6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5.6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ht="15.6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5.6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5.6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5.6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5.6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ht="15.6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ht="15.6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5.6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5.6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ht="15.6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ht="15.6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5.6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ht="15.6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ht="15.6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5.6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</sheetData>
  <sheetProtection selectLockedCells="1" selectUnlockedCells="1"/>
  <mergeCells count="54">
    <mergeCell ref="H47:I47"/>
    <mergeCell ref="A48:P48"/>
    <mergeCell ref="A49:P49"/>
    <mergeCell ref="A50:P50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B30:B31"/>
    <mergeCell ref="H30:I30"/>
    <mergeCell ref="H31:I31"/>
    <mergeCell ref="H32:I32"/>
    <mergeCell ref="H33:I33"/>
    <mergeCell ref="H34:I34"/>
    <mergeCell ref="H24:I24"/>
    <mergeCell ref="H25:I25"/>
    <mergeCell ref="B26:B27"/>
    <mergeCell ref="H26:I26"/>
    <mergeCell ref="H27:I27"/>
    <mergeCell ref="B28:B29"/>
    <mergeCell ref="H28:I28"/>
    <mergeCell ref="H29:I29"/>
    <mergeCell ref="H18:I18"/>
    <mergeCell ref="H19:I19"/>
    <mergeCell ref="H20:I20"/>
    <mergeCell ref="H21:I21"/>
    <mergeCell ref="H22:I22"/>
    <mergeCell ref="H23:I23"/>
    <mergeCell ref="H13:I13"/>
    <mergeCell ref="H14:I14"/>
    <mergeCell ref="B15:B16"/>
    <mergeCell ref="H15:I15"/>
    <mergeCell ref="H16:I16"/>
    <mergeCell ref="H17:I17"/>
    <mergeCell ref="J7:M7"/>
    <mergeCell ref="N7:Q7"/>
    <mergeCell ref="H9:I9"/>
    <mergeCell ref="H10:I10"/>
    <mergeCell ref="H11:I11"/>
    <mergeCell ref="H12:I12"/>
    <mergeCell ref="A7:A8"/>
    <mergeCell ref="B7:B8"/>
    <mergeCell ref="C7:C8"/>
    <mergeCell ref="D7:D8"/>
    <mergeCell ref="E7:G7"/>
    <mergeCell ref="H7:I8"/>
  </mergeCells>
  <pageMargins left="0.6694444444444444" right="0.6694444444444444" top="0.74791666666666667" bottom="0.74791666666666667" header="0.51180555555555551" footer="0.51180555555555551"/>
  <pageSetup paperSize="9" scale="36" firstPageNumber="0" orientation="landscape" horizontalDpi="300" verticalDpi="300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Пятница-1</vt:lpstr>
      <vt:lpstr>Суббота-1</vt:lpstr>
      <vt:lpstr>Четверг-1</vt:lpstr>
      <vt:lpstr>Среда-1</vt:lpstr>
      <vt:lpstr>Вторник-1</vt:lpstr>
      <vt:lpstr>Понедельник-1</vt:lpstr>
      <vt:lpstr>'Вторник-1'!Excel_BuiltIn_Print_Area</vt:lpstr>
      <vt:lpstr>'Понедельник-1'!Excel_BuiltIn_Print_Area</vt:lpstr>
      <vt:lpstr>Excel_BuiltIn_Print_Area_1</vt:lpstr>
      <vt:lpstr>Excel_BuiltIn_Print_Area_5_1</vt:lpstr>
      <vt:lpstr>'Вторник-1'!Область_печати</vt:lpstr>
      <vt:lpstr>'Понедельник-1'!Область_печати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Яковлев</dc:creator>
  <cp:lastModifiedBy>Дмитрий Яковлев</cp:lastModifiedBy>
  <dcterms:created xsi:type="dcterms:W3CDTF">2026-05-25T16:22:28Z</dcterms:created>
  <dcterms:modified xsi:type="dcterms:W3CDTF">2026-05-25T16:22:28Z</dcterms:modified>
</cp:coreProperties>
</file>